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olors3.xml" ContentType="application/vnd.ms-office.chartcolorstyle+xml"/>
  <Override PartName="/xl/charts/style3.xml" ContentType="application/vnd.ms-office.chartstyle+xml"/>
  <Override PartName="/xl/worksheets/sheet1.xml" ContentType="application/vnd.openxmlformats-officedocument.spreadsheetml.worksheet+xml"/>
  <Override PartName="/xl/charts/chart3.xml" ContentType="application/vnd.openxmlformats-officedocument.drawingml.chart+xml"/>
  <Override PartName="/xl/charts/colors2.xml" ContentType="application/vnd.ms-office.chartcolorstyle+xml"/>
  <Override PartName="/xl/charts/style1.xml" ContentType="application/vnd.ms-office.chartstyl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charts/colors1.xml" ContentType="application/vnd.ms-office.chartcolorstyle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charts/style2.xml" ContentType="application/vnd.ms-office.chartstyle+xml"/>
  <Override PartName="/xl/charts/chart2.xml" ContentType="application/vnd.openxmlformats-officedocument.drawingml.chart+xml"/>
  <Override PartName="/docProps/app.xml" ContentType="application/vnd.openxmlformats-officedocument.extended-properties+xml"/>
  <Override PartName="/xl/comments3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xl/comments1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loyd\OneDrive - ACS Accounting Trust\Info &amp; Templates\Spring Rotation Planner\"/>
    </mc:Choice>
  </mc:AlternateContent>
  <xr:revisionPtr revIDLastSave="338" documentId="13_ncr:1_{852B017C-95B8-418C-B622-502574A870BE}" xr6:coauthVersionLast="36" xr6:coauthVersionMax="36" xr10:uidLastSave="{3D6285A4-C759-4D27-8112-F4A7965F92D1}"/>
  <bookViews>
    <workbookView xWindow="0" yWindow="0" windowWidth="20490" windowHeight="7545" xr2:uid="{00000000-000D-0000-FFFF-FFFF00000000}"/>
  </bookViews>
  <sheets>
    <sheet name="Cover (2)" sheetId="5" r:id="rId1"/>
    <sheet name="Cover" sheetId="1" r:id="rId2"/>
    <sheet name="Sheet1" sheetId="4" r:id="rId3"/>
    <sheet name="Kg per Cow" sheetId="2" r:id="rId4"/>
    <sheet name="Ha per day" sheetId="3" r:id="rId5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7" i="5" l="1"/>
  <c r="E18" i="5" s="1"/>
  <c r="E19" i="5" s="1"/>
  <c r="E20" i="5" s="1"/>
  <c r="E21" i="5" s="1"/>
  <c r="G6" i="5"/>
  <c r="G7" i="5" s="1"/>
  <c r="G8" i="5" s="1"/>
  <c r="G9" i="5" s="1"/>
  <c r="G10" i="5" s="1"/>
  <c r="G11" i="5" s="1"/>
  <c r="G12" i="5" s="1"/>
  <c r="G13" i="5" s="1"/>
  <c r="C5" i="5"/>
  <c r="C6" i="5" s="1"/>
  <c r="C7" i="5" s="1"/>
  <c r="C8" i="5" s="1"/>
  <c r="C9" i="5" s="1"/>
  <c r="C10" i="5" s="1"/>
  <c r="C11" i="5" s="1"/>
  <c r="G4" i="5"/>
  <c r="G5" i="5" s="1"/>
  <c r="E4" i="5"/>
  <c r="E5" i="5" s="1"/>
  <c r="E6" i="5" s="1"/>
  <c r="E7" i="5" s="1"/>
  <c r="E8" i="5" s="1"/>
  <c r="E9" i="5" s="1"/>
  <c r="E10" i="5" s="1"/>
  <c r="E11" i="5" s="1"/>
  <c r="E12" i="5" s="1"/>
  <c r="E13" i="5" s="1"/>
  <c r="E14" i="5" s="1"/>
  <c r="E15" i="5" s="1"/>
  <c r="G3" i="5"/>
  <c r="F3" i="5"/>
  <c r="F4" i="5" s="1"/>
  <c r="E3" i="5"/>
  <c r="C3" i="5"/>
  <c r="C4" i="5" s="1"/>
  <c r="K2" i="5"/>
  <c r="I2" i="5"/>
  <c r="J2" i="5" s="1"/>
  <c r="H2" i="5"/>
  <c r="A2" i="5"/>
  <c r="A3" i="5" s="1"/>
  <c r="A4" i="5" s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F3" i="1"/>
  <c r="F4" i="1" s="1"/>
  <c r="F5" i="1" s="1"/>
  <c r="F6" i="1" s="1"/>
  <c r="F7" i="1" s="1"/>
  <c r="F8" i="1" s="1"/>
  <c r="H11" i="5" l="1"/>
  <c r="I11" i="5" s="1"/>
  <c r="J11" i="5" s="1"/>
  <c r="C12" i="5"/>
  <c r="H12" i="5" s="1"/>
  <c r="I12" i="5" s="1"/>
  <c r="J12" i="5" s="1"/>
  <c r="G14" i="5"/>
  <c r="H13" i="5"/>
  <c r="I13" i="5" s="1"/>
  <c r="J13" i="5" s="1"/>
  <c r="C16" i="5"/>
  <c r="H4" i="5"/>
  <c r="I4" i="5" s="1"/>
  <c r="J4" i="5" s="1"/>
  <c r="H3" i="5"/>
  <c r="I3" i="5" s="1"/>
  <c r="J3" i="5" s="1"/>
  <c r="K3" i="5" s="1"/>
  <c r="F5" i="5"/>
  <c r="C17" i="5" l="1"/>
  <c r="F6" i="5"/>
  <c r="H5" i="5"/>
  <c r="I5" i="5" s="1"/>
  <c r="J5" i="5" s="1"/>
  <c r="K4" i="5"/>
  <c r="H14" i="5"/>
  <c r="I14" i="5" s="1"/>
  <c r="J14" i="5" s="1"/>
  <c r="G15" i="5"/>
  <c r="K5" i="5" l="1"/>
  <c r="G16" i="5"/>
  <c r="H15" i="5"/>
  <c r="I15" i="5" s="1"/>
  <c r="J15" i="5" s="1"/>
  <c r="H6" i="5"/>
  <c r="I6" i="5" s="1"/>
  <c r="J6" i="5" s="1"/>
  <c r="F7" i="5"/>
  <c r="C18" i="5"/>
  <c r="K6" i="5" l="1"/>
  <c r="F8" i="5"/>
  <c r="H7" i="5"/>
  <c r="I7" i="5" s="1"/>
  <c r="J7" i="5" s="1"/>
  <c r="K7" i="5" s="1"/>
  <c r="C19" i="5"/>
  <c r="G17" i="5"/>
  <c r="H16" i="5"/>
  <c r="I16" i="5" s="1"/>
  <c r="J16" i="5" s="1"/>
  <c r="G18" i="5" l="1"/>
  <c r="H17" i="5"/>
  <c r="I17" i="5" s="1"/>
  <c r="J17" i="5" s="1"/>
  <c r="C20" i="5"/>
  <c r="H8" i="5"/>
  <c r="I8" i="5" s="1"/>
  <c r="J8" i="5" s="1"/>
  <c r="K8" i="5" s="1"/>
  <c r="F9" i="5"/>
  <c r="C21" i="5" l="1"/>
  <c r="G19" i="5"/>
  <c r="H18" i="5"/>
  <c r="I18" i="5" s="1"/>
  <c r="J18" i="5" s="1"/>
  <c r="F10" i="5"/>
  <c r="H10" i="5" s="1"/>
  <c r="I10" i="5" s="1"/>
  <c r="J10" i="5" s="1"/>
  <c r="H9" i="5"/>
  <c r="I9" i="5" s="1"/>
  <c r="J9" i="5" s="1"/>
  <c r="K9" i="5" s="1"/>
  <c r="K10" i="5" l="1"/>
  <c r="K11" i="5" s="1"/>
  <c r="K12" i="5" s="1"/>
  <c r="K13" i="5" s="1"/>
  <c r="K14" i="5" s="1"/>
  <c r="K15" i="5" s="1"/>
  <c r="K16" i="5" s="1"/>
  <c r="K17" i="5" s="1"/>
  <c r="K18" i="5" s="1"/>
  <c r="G20" i="5"/>
  <c r="H19" i="5"/>
  <c r="I19" i="5" s="1"/>
  <c r="J19" i="5" s="1"/>
  <c r="K19" i="5" l="1"/>
  <c r="G21" i="5"/>
  <c r="H21" i="5" s="1"/>
  <c r="I21" i="5" s="1"/>
  <c r="J21" i="5" s="1"/>
  <c r="H20" i="5"/>
  <c r="I20" i="5" s="1"/>
  <c r="J20" i="5" s="1"/>
  <c r="K20" i="5" l="1"/>
  <c r="K21" i="5" s="1"/>
  <c r="E3" i="1" l="1"/>
  <c r="E4" i="1" s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7" i="1" s="1"/>
  <c r="E18" i="1" s="1"/>
  <c r="E19" i="1" s="1"/>
  <c r="E20" i="1" s="1"/>
  <c r="E21" i="1" s="1"/>
  <c r="D17" i="2"/>
  <c r="A2" i="1"/>
  <c r="C4" i="1" l="1"/>
  <c r="C5" i="1" s="1"/>
  <c r="C6" i="1" s="1"/>
  <c r="C7" i="1" s="1"/>
  <c r="C8" i="1" s="1"/>
  <c r="C9" i="1" s="1"/>
  <c r="C10" i="1" s="1"/>
  <c r="C11" i="1" s="1"/>
  <c r="C12" i="1" s="1"/>
  <c r="C16" i="1" s="1"/>
  <c r="C17" i="1" s="1"/>
  <c r="C18" i="1" s="1"/>
  <c r="C19" i="1" s="1"/>
  <c r="C20" i="1" s="1"/>
  <c r="C21" i="1" s="1"/>
  <c r="C3" i="1"/>
  <c r="G3" i="1"/>
  <c r="H2" i="1"/>
  <c r="D3" i="2"/>
  <c r="D4" i="2" s="1"/>
  <c r="D5" i="2" l="1"/>
  <c r="H3" i="1"/>
  <c r="G4" i="1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G2" i="3"/>
  <c r="I2" i="2"/>
  <c r="I3" i="2" s="1"/>
  <c r="I4" i="2" s="1"/>
  <c r="I5" i="2" s="1"/>
  <c r="I6" i="2" s="1"/>
  <c r="I7" i="2" s="1"/>
  <c r="I8" i="2" s="1"/>
  <c r="I9" i="2" s="1"/>
  <c r="I10" i="2" s="1"/>
  <c r="I11" i="2" s="1"/>
  <c r="I12" i="2" s="1"/>
  <c r="I13" i="2" s="1"/>
  <c r="I14" i="2" s="1"/>
  <c r="I15" i="2" s="1"/>
  <c r="I16" i="2" s="1"/>
  <c r="F21" i="3" s="1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3" i="3"/>
  <c r="C2" i="3"/>
  <c r="B4" i="3"/>
  <c r="B5" i="3" s="1"/>
  <c r="B6" i="3" s="1"/>
  <c r="B7" i="3" s="1"/>
  <c r="B8" i="3" s="1"/>
  <c r="B9" i="3" s="1"/>
  <c r="B10" i="3" s="1"/>
  <c r="B11" i="3" s="1"/>
  <c r="B12" i="3" s="1"/>
  <c r="B13" i="3" s="1"/>
  <c r="B3" i="3"/>
  <c r="D18" i="3"/>
  <c r="D19" i="3" s="1"/>
  <c r="D20" i="3" s="1"/>
  <c r="D21" i="3" s="1"/>
  <c r="D17" i="3"/>
  <c r="D15" i="3"/>
  <c r="D14" i="3"/>
  <c r="A4" i="3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3" i="3"/>
  <c r="D6" i="2" l="1"/>
  <c r="G5" i="1"/>
  <c r="H4" i="1"/>
  <c r="F17" i="3"/>
  <c r="F19" i="3"/>
  <c r="F16" i="3"/>
  <c r="F18" i="3"/>
  <c r="F20" i="3"/>
  <c r="F3" i="3"/>
  <c r="F2" i="3"/>
  <c r="B14" i="3"/>
  <c r="B15" i="3" s="1"/>
  <c r="B16" i="3" s="1"/>
  <c r="B17" i="3" s="1"/>
  <c r="B18" i="3" s="1"/>
  <c r="B19" i="3" s="1"/>
  <c r="B20" i="3" s="1"/>
  <c r="B21" i="3" s="1"/>
  <c r="H21" i="2"/>
  <c r="G21" i="2" s="1"/>
  <c r="F21" i="2" s="1"/>
  <c r="H20" i="2"/>
  <c r="G20" i="2" s="1"/>
  <c r="F20" i="2" s="1"/>
  <c r="H19" i="2"/>
  <c r="G19" i="2" s="1"/>
  <c r="F19" i="2" s="1"/>
  <c r="H18" i="2"/>
  <c r="G18" i="2" s="1"/>
  <c r="F18" i="2" s="1"/>
  <c r="H17" i="2"/>
  <c r="G17" i="2" s="1"/>
  <c r="F17" i="2" s="1"/>
  <c r="H4" i="2"/>
  <c r="G4" i="2" s="1"/>
  <c r="F4" i="2" s="1"/>
  <c r="E4" i="2" s="1"/>
  <c r="J4" i="2" s="1"/>
  <c r="H3" i="2"/>
  <c r="G3" i="2" s="1"/>
  <c r="F3" i="2" s="1"/>
  <c r="E3" i="2" s="1"/>
  <c r="J3" i="2" s="1"/>
  <c r="H2" i="2"/>
  <c r="G2" i="2" s="1"/>
  <c r="F2" i="2" s="1"/>
  <c r="E2" i="2" s="1"/>
  <c r="J2" i="2" s="1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D7" i="2" l="1"/>
  <c r="G6" i="1"/>
  <c r="H5" i="1"/>
  <c r="F4" i="3"/>
  <c r="I2" i="1"/>
  <c r="J2" i="1" s="1"/>
  <c r="K2" i="1" s="1"/>
  <c r="I3" i="1"/>
  <c r="J3" i="1" s="1"/>
  <c r="D8" i="2" l="1"/>
  <c r="G7" i="1"/>
  <c r="H6" i="1"/>
  <c r="I24" i="2"/>
  <c r="I25" i="2" s="1"/>
  <c r="F5" i="3"/>
  <c r="H5" i="2"/>
  <c r="G5" i="2" s="1"/>
  <c r="F5" i="2" s="1"/>
  <c r="E5" i="2" s="1"/>
  <c r="J5" i="2" s="1"/>
  <c r="K3" i="1"/>
  <c r="D9" i="2" l="1"/>
  <c r="G8" i="1"/>
  <c r="H7" i="1"/>
  <c r="F6" i="3"/>
  <c r="H6" i="2"/>
  <c r="G6" i="2" s="1"/>
  <c r="F6" i="2" s="1"/>
  <c r="E6" i="2" s="1"/>
  <c r="J6" i="2" s="1"/>
  <c r="I4" i="1"/>
  <c r="J4" i="1" s="1"/>
  <c r="K4" i="1" s="1"/>
  <c r="D10" i="2" l="1"/>
  <c r="G9" i="1"/>
  <c r="H8" i="1"/>
  <c r="F7" i="3"/>
  <c r="H7" i="2"/>
  <c r="G7" i="2" s="1"/>
  <c r="F7" i="2" s="1"/>
  <c r="E7" i="2" s="1"/>
  <c r="J7" i="2" s="1"/>
  <c r="I5" i="1"/>
  <c r="J5" i="1" s="1"/>
  <c r="K5" i="1" s="1"/>
  <c r="D11" i="2" l="1"/>
  <c r="G10" i="1"/>
  <c r="H9" i="1"/>
  <c r="F8" i="3"/>
  <c r="H8" i="2"/>
  <c r="G8" i="2" s="1"/>
  <c r="F8" i="2" s="1"/>
  <c r="E8" i="2" s="1"/>
  <c r="J8" i="2" s="1"/>
  <c r="D18" i="2"/>
  <c r="E17" i="2"/>
  <c r="J17" i="2" s="1"/>
  <c r="I6" i="1"/>
  <c r="J6" i="1" s="1"/>
  <c r="K6" i="1" s="1"/>
  <c r="D12" i="2" l="1"/>
  <c r="G11" i="1"/>
  <c r="H10" i="1"/>
  <c r="F9" i="3"/>
  <c r="H9" i="2"/>
  <c r="G9" i="2" s="1"/>
  <c r="F9" i="2" s="1"/>
  <c r="E9" i="2" s="1"/>
  <c r="J9" i="2" s="1"/>
  <c r="D19" i="2"/>
  <c r="E18" i="2"/>
  <c r="J18" i="2" s="1"/>
  <c r="I7" i="1"/>
  <c r="J7" i="1" s="1"/>
  <c r="K7" i="1" s="1"/>
  <c r="D13" i="2" l="1"/>
  <c r="G12" i="1"/>
  <c r="H11" i="1"/>
  <c r="F10" i="3"/>
  <c r="H10" i="2"/>
  <c r="G10" i="2" s="1"/>
  <c r="F10" i="2" s="1"/>
  <c r="E10" i="2" s="1"/>
  <c r="J10" i="2" s="1"/>
  <c r="D20" i="2"/>
  <c r="E19" i="2"/>
  <c r="J19" i="2" s="1"/>
  <c r="I8" i="1"/>
  <c r="J8" i="1" s="1"/>
  <c r="K8" i="1" s="1"/>
  <c r="D14" i="2" l="1"/>
  <c r="G13" i="1"/>
  <c r="H12" i="1"/>
  <c r="F11" i="3"/>
  <c r="H11" i="2"/>
  <c r="G11" i="2" s="1"/>
  <c r="F11" i="2" s="1"/>
  <c r="E11" i="2" s="1"/>
  <c r="J11" i="2" s="1"/>
  <c r="D21" i="2"/>
  <c r="E20" i="2"/>
  <c r="J20" i="2" s="1"/>
  <c r="I9" i="1"/>
  <c r="J9" i="1" s="1"/>
  <c r="K9" i="1" s="1"/>
  <c r="E21" i="2" l="1"/>
  <c r="J21" i="2" s="1"/>
  <c r="D15" i="2"/>
  <c r="G14" i="1"/>
  <c r="H13" i="1"/>
  <c r="F12" i="3"/>
  <c r="H12" i="2"/>
  <c r="G12" i="2" s="1"/>
  <c r="F12" i="2" s="1"/>
  <c r="E12" i="2" s="1"/>
  <c r="J12" i="2" s="1"/>
  <c r="I10" i="1"/>
  <c r="J10" i="1" s="1"/>
  <c r="K10" i="1" s="1"/>
  <c r="D16" i="2" l="1"/>
  <c r="G15" i="1"/>
  <c r="H14" i="1"/>
  <c r="F14" i="3"/>
  <c r="F13" i="3"/>
  <c r="H14" i="2"/>
  <c r="G14" i="2" s="1"/>
  <c r="F14" i="2" s="1"/>
  <c r="E14" i="2" s="1"/>
  <c r="J14" i="2" s="1"/>
  <c r="H13" i="2"/>
  <c r="G13" i="2" s="1"/>
  <c r="F13" i="2" s="1"/>
  <c r="E13" i="2" s="1"/>
  <c r="J13" i="2" s="1"/>
  <c r="I11" i="1"/>
  <c r="J11" i="1" s="1"/>
  <c r="K11" i="1" s="1"/>
  <c r="G16" i="1" l="1"/>
  <c r="H15" i="1"/>
  <c r="F15" i="3"/>
  <c r="H16" i="2"/>
  <c r="G16" i="2" s="1"/>
  <c r="F16" i="2" s="1"/>
  <c r="E16" i="2" s="1"/>
  <c r="J16" i="2" s="1"/>
  <c r="H15" i="2"/>
  <c r="G15" i="2" s="1"/>
  <c r="F15" i="2" s="1"/>
  <c r="E15" i="2" s="1"/>
  <c r="J15" i="2" s="1"/>
  <c r="I12" i="1"/>
  <c r="J12" i="1" s="1"/>
  <c r="K12" i="1" s="1"/>
  <c r="G17" i="1" l="1"/>
  <c r="H16" i="1"/>
  <c r="I16" i="1" s="1"/>
  <c r="J16" i="1" s="1"/>
  <c r="I13" i="1"/>
  <c r="J13" i="1" s="1"/>
  <c r="K13" i="1" s="1"/>
  <c r="G18" i="1" l="1"/>
  <c r="H17" i="1"/>
  <c r="I17" i="1" s="1"/>
  <c r="J17" i="1" s="1"/>
  <c r="I15" i="1"/>
  <c r="J15" i="1" s="1"/>
  <c r="I14" i="1"/>
  <c r="J14" i="1" s="1"/>
  <c r="K14" i="1" s="1"/>
  <c r="G19" i="1" l="1"/>
  <c r="H18" i="1"/>
  <c r="I18" i="1" s="1"/>
  <c r="J18" i="1" s="1"/>
  <c r="K15" i="1"/>
  <c r="K16" i="1" s="1"/>
  <c r="K17" i="1" s="1"/>
  <c r="K18" i="1" l="1"/>
  <c r="G20" i="1"/>
  <c r="H19" i="1"/>
  <c r="I19" i="1" s="1"/>
  <c r="J19" i="1" s="1"/>
  <c r="G21" i="1" l="1"/>
  <c r="H21" i="1" s="1"/>
  <c r="I21" i="1" s="1"/>
  <c r="J21" i="1" s="1"/>
  <c r="H20" i="1"/>
  <c r="I20" i="1" s="1"/>
  <c r="J20" i="1" s="1"/>
  <c r="K19" i="1"/>
  <c r="K20" i="1" l="1"/>
  <c r="K2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Lloyd Collett</author>
  </authors>
  <commentList>
    <comment ref="A2" authorId="0" shapeId="0" xr:uid="{E94C9348-318E-417E-97D2-B58919428718}">
      <text>
        <r>
          <rPr>
            <b/>
            <sz val="9"/>
            <color indexed="81"/>
            <rFont val="Tahoma"/>
            <charset val="1"/>
          </rPr>
          <t>Lloyd Collett:</t>
        </r>
        <r>
          <rPr>
            <sz val="9"/>
            <color indexed="81"/>
            <rFont val="Tahoma"/>
            <charset val="1"/>
          </rPr>
          <t xml:space="preserve">
Insert todays date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Lloyd Collett</author>
  </authors>
  <commentList>
    <comment ref="A2" authorId="0" shapeId="0" xr:uid="{7E09466F-E281-457F-B9F2-AE195553E76C}">
      <text>
        <r>
          <rPr>
            <b/>
            <sz val="9"/>
            <color indexed="81"/>
            <rFont val="Tahoma"/>
            <charset val="1"/>
          </rPr>
          <t>Lloyd Collett:</t>
        </r>
        <r>
          <rPr>
            <sz val="9"/>
            <color indexed="81"/>
            <rFont val="Tahoma"/>
            <charset val="1"/>
          </rPr>
          <t xml:space="preserve">
Insert todays date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Lloyd Collett</author>
  </authors>
  <commentList>
    <comment ref="A2" authorId="0" shapeId="0" xr:uid="{63FEB00D-74DD-4320-960B-0E2971725178}">
      <text>
        <r>
          <rPr>
            <b/>
            <sz val="9"/>
            <color indexed="81"/>
            <rFont val="Tahoma"/>
            <charset val="1"/>
          </rPr>
          <t>Lloyd Collett:</t>
        </r>
        <r>
          <rPr>
            <sz val="9"/>
            <color indexed="81"/>
            <rFont val="Tahoma"/>
            <charset val="1"/>
          </rPr>
          <t xml:space="preserve">
Insert todays date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Lloyd Collett</author>
  </authors>
  <commentList>
    <comment ref="A2" authorId="0" shapeId="0" xr:uid="{E4686FBD-1C04-44B8-9EBD-33FB8328D112}">
      <text>
        <r>
          <rPr>
            <b/>
            <sz val="9"/>
            <color indexed="81"/>
            <rFont val="Tahoma"/>
            <charset val="1"/>
          </rPr>
          <t>Lloyd Collett:</t>
        </r>
        <r>
          <rPr>
            <sz val="9"/>
            <color indexed="81"/>
            <rFont val="Tahoma"/>
            <charset val="1"/>
          </rPr>
          <t xml:space="preserve">
Insert todays date
</t>
        </r>
      </text>
    </comment>
  </commentList>
</comments>
</file>

<file path=xl/sharedStrings.xml><?xml version="1.0" encoding="utf-8"?>
<sst xmlns="http://schemas.openxmlformats.org/spreadsheetml/2006/main" count="47" uniqueCount="18">
  <si>
    <t>Date</t>
  </si>
  <si>
    <t>Cows in Milk</t>
  </si>
  <si>
    <t>Growth Rates</t>
  </si>
  <si>
    <t>Kg/cow</t>
  </si>
  <si>
    <t>Cow demand</t>
  </si>
  <si>
    <t>Ha's</t>
  </si>
  <si>
    <t>Balance</t>
  </si>
  <si>
    <t>Cover change</t>
  </si>
  <si>
    <t>Cover</t>
  </si>
  <si>
    <t>INPUT</t>
  </si>
  <si>
    <t>CHANGE</t>
  </si>
  <si>
    <t>RESULT</t>
  </si>
  <si>
    <t>Rotation</t>
  </si>
  <si>
    <t>Ha's/day</t>
  </si>
  <si>
    <t xml:space="preserve">Growth </t>
  </si>
  <si>
    <t>Grass kg</t>
  </si>
  <si>
    <t>Followers</t>
  </si>
  <si>
    <t>Kg/ follower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</si>
</sst>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16" fontId="0" fillId="0" borderId="0" xfId="0" applyNumberFormat="1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16" fontId="0" fillId="2" borderId="2" xfId="0" applyNumberFormat="1" applyFill="1" applyBorder="1"/>
    <xf numFmtId="164" fontId="0" fillId="3" borderId="1" xfId="0" applyNumberForma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0" xfId="0" applyFont="1"/>
    <xf numFmtId="164" fontId="0" fillId="0" borderId="0" xfId="0" applyNumberFormat="1"/>
    <xf numFmtId="1" fontId="0" fillId="0" borderId="0" xfId="0" applyNumberFormat="1"/>
    <xf numFmtId="164" fontId="0" fillId="6" borderId="1" xfId="0" applyNumberForma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 vertical="center"/>
    </xf>
  </cellXfs>
  <cellStyles count="2">
    <cellStyle name="Comma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Cover &amp; Kg/cow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'Cover (2)'!$F$1</c:f>
              <c:strCache>
                <c:ptCount val="1"/>
                <c:pt idx="0">
                  <c:v>Kg/cow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'Cover (2)'!$A$2:$A$21</c:f>
              <c:numCache>
                <c:formatCode>d\-mmm</c:formatCode>
                <c:ptCount val="20"/>
                <c:pt idx="0">
                  <c:v>43675</c:v>
                </c:pt>
                <c:pt idx="1">
                  <c:v>43682</c:v>
                </c:pt>
                <c:pt idx="2">
                  <c:v>43689</c:v>
                </c:pt>
                <c:pt idx="3">
                  <c:v>43696</c:v>
                </c:pt>
                <c:pt idx="4">
                  <c:v>43703</c:v>
                </c:pt>
                <c:pt idx="5">
                  <c:v>43710</c:v>
                </c:pt>
                <c:pt idx="6">
                  <c:v>43717</c:v>
                </c:pt>
                <c:pt idx="7">
                  <c:v>43724</c:v>
                </c:pt>
                <c:pt idx="8">
                  <c:v>43731</c:v>
                </c:pt>
                <c:pt idx="9">
                  <c:v>43738</c:v>
                </c:pt>
                <c:pt idx="10">
                  <c:v>43745</c:v>
                </c:pt>
                <c:pt idx="11">
                  <c:v>43752</c:v>
                </c:pt>
                <c:pt idx="12">
                  <c:v>43759</c:v>
                </c:pt>
                <c:pt idx="13">
                  <c:v>43766</c:v>
                </c:pt>
                <c:pt idx="14">
                  <c:v>43773</c:v>
                </c:pt>
                <c:pt idx="15">
                  <c:v>43780</c:v>
                </c:pt>
                <c:pt idx="16">
                  <c:v>43787</c:v>
                </c:pt>
                <c:pt idx="17">
                  <c:v>43794</c:v>
                </c:pt>
                <c:pt idx="18">
                  <c:v>43801</c:v>
                </c:pt>
                <c:pt idx="19">
                  <c:v>43808</c:v>
                </c:pt>
              </c:numCache>
            </c:numRef>
          </c:cat>
          <c:val>
            <c:numRef>
              <c:f>'Cover (2)'!$F$2:$F$21</c:f>
              <c:numCache>
                <c:formatCode>General</c:formatCode>
                <c:ptCount val="20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16</c:v>
                </c:pt>
                <c:pt idx="10">
                  <c:v>16</c:v>
                </c:pt>
                <c:pt idx="11">
                  <c:v>16</c:v>
                </c:pt>
                <c:pt idx="12">
                  <c:v>16</c:v>
                </c:pt>
                <c:pt idx="13">
                  <c:v>16</c:v>
                </c:pt>
                <c:pt idx="14">
                  <c:v>16</c:v>
                </c:pt>
                <c:pt idx="15">
                  <c:v>16</c:v>
                </c:pt>
                <c:pt idx="16">
                  <c:v>16</c:v>
                </c:pt>
                <c:pt idx="17">
                  <c:v>16</c:v>
                </c:pt>
                <c:pt idx="18">
                  <c:v>16</c:v>
                </c:pt>
                <c:pt idx="19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AC-45C3-94BE-8517A786E6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3840783"/>
        <c:axId val="776268175"/>
      </c:barChart>
      <c:lineChart>
        <c:grouping val="stacked"/>
        <c:varyColors val="0"/>
        <c:ser>
          <c:idx val="0"/>
          <c:order val="0"/>
          <c:tx>
            <c:strRef>
              <c:f>'Cover (2)'!$K$1</c:f>
              <c:strCache>
                <c:ptCount val="1"/>
                <c:pt idx="0">
                  <c:v>Cover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'Cover (2)'!$A$2:$A$21</c:f>
              <c:numCache>
                <c:formatCode>d\-mmm</c:formatCode>
                <c:ptCount val="20"/>
                <c:pt idx="0">
                  <c:v>43675</c:v>
                </c:pt>
                <c:pt idx="1">
                  <c:v>43682</c:v>
                </c:pt>
                <c:pt idx="2">
                  <c:v>43689</c:v>
                </c:pt>
                <c:pt idx="3">
                  <c:v>43696</c:v>
                </c:pt>
                <c:pt idx="4">
                  <c:v>43703</c:v>
                </c:pt>
                <c:pt idx="5">
                  <c:v>43710</c:v>
                </c:pt>
                <c:pt idx="6">
                  <c:v>43717</c:v>
                </c:pt>
                <c:pt idx="7">
                  <c:v>43724</c:v>
                </c:pt>
                <c:pt idx="8">
                  <c:v>43731</c:v>
                </c:pt>
                <c:pt idx="9">
                  <c:v>43738</c:v>
                </c:pt>
                <c:pt idx="10">
                  <c:v>43745</c:v>
                </c:pt>
                <c:pt idx="11">
                  <c:v>43752</c:v>
                </c:pt>
                <c:pt idx="12">
                  <c:v>43759</c:v>
                </c:pt>
                <c:pt idx="13">
                  <c:v>43766</c:v>
                </c:pt>
                <c:pt idx="14">
                  <c:v>43773</c:v>
                </c:pt>
                <c:pt idx="15">
                  <c:v>43780</c:v>
                </c:pt>
                <c:pt idx="16">
                  <c:v>43787</c:v>
                </c:pt>
                <c:pt idx="17">
                  <c:v>43794</c:v>
                </c:pt>
                <c:pt idx="18">
                  <c:v>43801</c:v>
                </c:pt>
                <c:pt idx="19">
                  <c:v>43808</c:v>
                </c:pt>
              </c:numCache>
            </c:numRef>
          </c:cat>
          <c:val>
            <c:numRef>
              <c:f>'Cover (2)'!$K$2:$K$21</c:f>
              <c:numCache>
                <c:formatCode>0</c:formatCode>
                <c:ptCount val="20"/>
                <c:pt idx="0">
                  <c:v>2314.3333333333335</c:v>
                </c:pt>
                <c:pt idx="1">
                  <c:v>2234.3333333333335</c:v>
                </c:pt>
                <c:pt idx="2">
                  <c:v>2156</c:v>
                </c:pt>
                <c:pt idx="3">
                  <c:v>2082.6666666666665</c:v>
                </c:pt>
                <c:pt idx="4">
                  <c:v>2010.9999999999998</c:v>
                </c:pt>
                <c:pt idx="5">
                  <c:v>1944.333333333333</c:v>
                </c:pt>
                <c:pt idx="6">
                  <c:v>1912.6666666666663</c:v>
                </c:pt>
                <c:pt idx="7">
                  <c:v>1915.9999999999995</c:v>
                </c:pt>
                <c:pt idx="8">
                  <c:v>1954.3333333333328</c:v>
                </c:pt>
                <c:pt idx="9">
                  <c:v>2004.555555555555</c:v>
                </c:pt>
                <c:pt idx="10">
                  <c:v>2054.7777777777774</c:v>
                </c:pt>
                <c:pt idx="11">
                  <c:v>2078.333333333333</c:v>
                </c:pt>
                <c:pt idx="12">
                  <c:v>2136.8888888888887</c:v>
                </c:pt>
                <c:pt idx="13">
                  <c:v>2195.4444444444443</c:v>
                </c:pt>
                <c:pt idx="14">
                  <c:v>2196.3353535353535</c:v>
                </c:pt>
                <c:pt idx="15">
                  <c:v>2197.2262626262627</c:v>
                </c:pt>
                <c:pt idx="16">
                  <c:v>2198.1171717171719</c:v>
                </c:pt>
                <c:pt idx="17">
                  <c:v>2199.0080808080811</c:v>
                </c:pt>
                <c:pt idx="18">
                  <c:v>2199.8989898989903</c:v>
                </c:pt>
                <c:pt idx="19">
                  <c:v>2200.7898989898995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AC-45C3-94BE-8517A786E6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0642239"/>
        <c:axId val="1866920223"/>
      </c:lineChart>
      <c:dateAx>
        <c:axId val="1210642239"/>
        <c:scaling>
          <c:orientation val="minMax"/>
        </c:scaling>
        <c:delete val="0"/>
        <c:axPos val="b"/>
        <c:numFmt formatCode="d\-m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6920223"/>
        <c:crosses val="autoZero"/>
        <c:auto val="1"/>
        <c:lblOffset val="100"/>
        <c:baseTimeUnit val="days"/>
      </c:dateAx>
      <c:valAx>
        <c:axId val="1866920223"/>
        <c:scaling>
          <c:orientation val="minMax"/>
          <c:max val="2300"/>
          <c:min val="18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0642239"/>
        <c:crosses val="autoZero"/>
        <c:crossBetween val="between"/>
      </c:valAx>
      <c:valAx>
        <c:axId val="776268175"/>
        <c:scaling>
          <c:orientation val="minMax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3840783"/>
        <c:crosses val="max"/>
        <c:crossBetween val="between"/>
      </c:valAx>
      <c:dateAx>
        <c:axId val="783840783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776268175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Cover &amp; Kg/cow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Cover!$F$1</c:f>
              <c:strCache>
                <c:ptCount val="1"/>
                <c:pt idx="0">
                  <c:v>Kg/cow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Cover!$A$2:$A$21</c:f>
              <c:numCache>
                <c:formatCode>d\-mmm</c:formatCode>
                <c:ptCount val="20"/>
                <c:pt idx="0">
                  <c:v>43675</c:v>
                </c:pt>
                <c:pt idx="1">
                  <c:v>43682</c:v>
                </c:pt>
                <c:pt idx="2">
                  <c:v>43689</c:v>
                </c:pt>
                <c:pt idx="3">
                  <c:v>43696</c:v>
                </c:pt>
                <c:pt idx="4">
                  <c:v>43703</c:v>
                </c:pt>
                <c:pt idx="5">
                  <c:v>43710</c:v>
                </c:pt>
                <c:pt idx="6">
                  <c:v>43717</c:v>
                </c:pt>
                <c:pt idx="7">
                  <c:v>43724</c:v>
                </c:pt>
                <c:pt idx="8">
                  <c:v>43731</c:v>
                </c:pt>
                <c:pt idx="9">
                  <c:v>43738</c:v>
                </c:pt>
                <c:pt idx="10">
                  <c:v>43745</c:v>
                </c:pt>
                <c:pt idx="11">
                  <c:v>43752</c:v>
                </c:pt>
                <c:pt idx="12">
                  <c:v>43759</c:v>
                </c:pt>
                <c:pt idx="13">
                  <c:v>43766</c:v>
                </c:pt>
                <c:pt idx="14">
                  <c:v>43773</c:v>
                </c:pt>
                <c:pt idx="15">
                  <c:v>43780</c:v>
                </c:pt>
                <c:pt idx="16">
                  <c:v>43787</c:v>
                </c:pt>
                <c:pt idx="17">
                  <c:v>43794</c:v>
                </c:pt>
                <c:pt idx="18">
                  <c:v>43801</c:v>
                </c:pt>
                <c:pt idx="19">
                  <c:v>43808</c:v>
                </c:pt>
              </c:numCache>
            </c:numRef>
          </c:cat>
          <c:val>
            <c:numRef>
              <c:f>Cover!$F$2:$F$21</c:f>
              <c:numCache>
                <c:formatCode>General</c:formatCode>
                <c:ptCount val="20"/>
                <c:pt idx="0">
                  <c:v>12</c:v>
                </c:pt>
                <c:pt idx="1">
                  <c:v>12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12</c:v>
                </c:pt>
                <c:pt idx="7">
                  <c:v>14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16</c:v>
                </c:pt>
                <c:pt idx="12">
                  <c:v>16</c:v>
                </c:pt>
                <c:pt idx="13">
                  <c:v>16</c:v>
                </c:pt>
                <c:pt idx="14">
                  <c:v>16</c:v>
                </c:pt>
                <c:pt idx="15">
                  <c:v>16</c:v>
                </c:pt>
                <c:pt idx="16">
                  <c:v>16</c:v>
                </c:pt>
                <c:pt idx="17">
                  <c:v>16</c:v>
                </c:pt>
                <c:pt idx="18">
                  <c:v>16</c:v>
                </c:pt>
                <c:pt idx="19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28-46EE-B93C-EF7A90811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3840783"/>
        <c:axId val="776268175"/>
      </c:barChart>
      <c:lineChart>
        <c:grouping val="stacked"/>
        <c:varyColors val="0"/>
        <c:ser>
          <c:idx val="0"/>
          <c:order val="0"/>
          <c:tx>
            <c:strRef>
              <c:f>Cover!$K$1</c:f>
              <c:strCache>
                <c:ptCount val="1"/>
                <c:pt idx="0">
                  <c:v>Cover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Cover!$A$2:$A$21</c:f>
              <c:numCache>
                <c:formatCode>d\-mmm</c:formatCode>
                <c:ptCount val="20"/>
                <c:pt idx="0">
                  <c:v>43675</c:v>
                </c:pt>
                <c:pt idx="1">
                  <c:v>43682</c:v>
                </c:pt>
                <c:pt idx="2">
                  <c:v>43689</c:v>
                </c:pt>
                <c:pt idx="3">
                  <c:v>43696</c:v>
                </c:pt>
                <c:pt idx="4">
                  <c:v>43703</c:v>
                </c:pt>
                <c:pt idx="5">
                  <c:v>43710</c:v>
                </c:pt>
                <c:pt idx="6">
                  <c:v>43717</c:v>
                </c:pt>
                <c:pt idx="7">
                  <c:v>43724</c:v>
                </c:pt>
                <c:pt idx="8">
                  <c:v>43731</c:v>
                </c:pt>
                <c:pt idx="9">
                  <c:v>43738</c:v>
                </c:pt>
                <c:pt idx="10">
                  <c:v>43745</c:v>
                </c:pt>
                <c:pt idx="11">
                  <c:v>43752</c:v>
                </c:pt>
                <c:pt idx="12">
                  <c:v>43759</c:v>
                </c:pt>
                <c:pt idx="13">
                  <c:v>43766</c:v>
                </c:pt>
                <c:pt idx="14">
                  <c:v>43773</c:v>
                </c:pt>
                <c:pt idx="15">
                  <c:v>43780</c:v>
                </c:pt>
                <c:pt idx="16">
                  <c:v>43787</c:v>
                </c:pt>
                <c:pt idx="17">
                  <c:v>43794</c:v>
                </c:pt>
                <c:pt idx="18">
                  <c:v>43801</c:v>
                </c:pt>
                <c:pt idx="19">
                  <c:v>43808</c:v>
                </c:pt>
              </c:numCache>
            </c:numRef>
          </c:cat>
          <c:val>
            <c:numRef>
              <c:f>Cover!$K$2:$K$21</c:f>
              <c:numCache>
                <c:formatCode>0</c:formatCode>
                <c:ptCount val="20"/>
                <c:pt idx="0">
                  <c:v>2232.4666666666667</c:v>
                </c:pt>
                <c:pt idx="1">
                  <c:v>2161.4666666666667</c:v>
                </c:pt>
                <c:pt idx="2">
                  <c:v>2098.8000000000002</c:v>
                </c:pt>
                <c:pt idx="3">
                  <c:v>2047.1333333333334</c:v>
                </c:pt>
                <c:pt idx="4">
                  <c:v>2003.8000000000002</c:v>
                </c:pt>
                <c:pt idx="5">
                  <c:v>1971.4666666666669</c:v>
                </c:pt>
                <c:pt idx="6">
                  <c:v>1974.1333333333337</c:v>
                </c:pt>
                <c:pt idx="7">
                  <c:v>1965.577777777778</c:v>
                </c:pt>
                <c:pt idx="8">
                  <c:v>1992.0222222222224</c:v>
                </c:pt>
                <c:pt idx="9">
                  <c:v>2030.3555555555556</c:v>
                </c:pt>
                <c:pt idx="10">
                  <c:v>2045.5777777777778</c:v>
                </c:pt>
                <c:pt idx="11">
                  <c:v>2069.1333333333332</c:v>
                </c:pt>
                <c:pt idx="12">
                  <c:v>2127.6888888888889</c:v>
                </c:pt>
                <c:pt idx="13">
                  <c:v>2186.2444444444445</c:v>
                </c:pt>
                <c:pt idx="14">
                  <c:v>2187.1353535353537</c:v>
                </c:pt>
                <c:pt idx="15">
                  <c:v>2188.0262626262629</c:v>
                </c:pt>
                <c:pt idx="16">
                  <c:v>2188.9171717171721</c:v>
                </c:pt>
                <c:pt idx="17">
                  <c:v>2189.8080808080813</c:v>
                </c:pt>
                <c:pt idx="18">
                  <c:v>2190.6989898989905</c:v>
                </c:pt>
                <c:pt idx="19">
                  <c:v>2191.5898989898997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1CB7-4480-AB98-E53D2EF5D2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0642239"/>
        <c:axId val="1866920223"/>
      </c:lineChart>
      <c:dateAx>
        <c:axId val="1210642239"/>
        <c:scaling>
          <c:orientation val="minMax"/>
        </c:scaling>
        <c:delete val="0"/>
        <c:axPos val="b"/>
        <c:numFmt formatCode="d\-m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6920223"/>
        <c:crosses val="autoZero"/>
        <c:auto val="1"/>
        <c:lblOffset val="100"/>
        <c:baseTimeUnit val="days"/>
      </c:dateAx>
      <c:valAx>
        <c:axId val="18669202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0642239"/>
        <c:crosses val="autoZero"/>
        <c:crossBetween val="between"/>
      </c:valAx>
      <c:valAx>
        <c:axId val="776268175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3840783"/>
        <c:crosses val="max"/>
        <c:crossBetween val="between"/>
      </c:valAx>
      <c:dateAx>
        <c:axId val="783840783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776268175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/>
              <a:t>Cover</a:t>
            </a:r>
            <a:r>
              <a:rPr lang="en-ZA" baseline="0"/>
              <a:t> &amp; Kg/cow/day</a:t>
            </a:r>
            <a:endParaRPr lang="en-Z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'Kg per Cow'!$E$1</c:f>
              <c:strCache>
                <c:ptCount val="1"/>
                <c:pt idx="0">
                  <c:v>Kg/cow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'Kg per Cow'!$A$2:$A$21</c:f>
              <c:numCache>
                <c:formatCode>d\-mmm</c:formatCode>
                <c:ptCount val="20"/>
                <c:pt idx="0">
                  <c:v>43675</c:v>
                </c:pt>
                <c:pt idx="1">
                  <c:v>43682</c:v>
                </c:pt>
                <c:pt idx="2">
                  <c:v>43689</c:v>
                </c:pt>
                <c:pt idx="3">
                  <c:v>43696</c:v>
                </c:pt>
                <c:pt idx="4">
                  <c:v>43703</c:v>
                </c:pt>
                <c:pt idx="5">
                  <c:v>43710</c:v>
                </c:pt>
                <c:pt idx="6">
                  <c:v>43717</c:v>
                </c:pt>
                <c:pt idx="7">
                  <c:v>43724</c:v>
                </c:pt>
                <c:pt idx="8">
                  <c:v>43731</c:v>
                </c:pt>
                <c:pt idx="9">
                  <c:v>43738</c:v>
                </c:pt>
                <c:pt idx="10">
                  <c:v>43745</c:v>
                </c:pt>
                <c:pt idx="11">
                  <c:v>43752</c:v>
                </c:pt>
                <c:pt idx="12">
                  <c:v>43759</c:v>
                </c:pt>
                <c:pt idx="13">
                  <c:v>43766</c:v>
                </c:pt>
                <c:pt idx="14">
                  <c:v>43773</c:v>
                </c:pt>
                <c:pt idx="15">
                  <c:v>43780</c:v>
                </c:pt>
                <c:pt idx="16">
                  <c:v>43787</c:v>
                </c:pt>
                <c:pt idx="17">
                  <c:v>43794</c:v>
                </c:pt>
                <c:pt idx="18">
                  <c:v>43801</c:v>
                </c:pt>
                <c:pt idx="19">
                  <c:v>43808</c:v>
                </c:pt>
              </c:numCache>
            </c:numRef>
          </c:cat>
          <c:val>
            <c:numRef>
              <c:f>'Kg per Cow'!$E$2:$E$21</c:f>
              <c:numCache>
                <c:formatCode>0.0</c:formatCode>
                <c:ptCount val="20"/>
                <c:pt idx="0">
                  <c:v>11.407342657342657</c:v>
                </c:pt>
                <c:pt idx="1">
                  <c:v>9.8863636363636367</c:v>
                </c:pt>
                <c:pt idx="2">
                  <c:v>10.657894736842104</c:v>
                </c:pt>
                <c:pt idx="3">
                  <c:v>11.382352941176471</c:v>
                </c:pt>
                <c:pt idx="4">
                  <c:v>11.842105263157896</c:v>
                </c:pt>
                <c:pt idx="5">
                  <c:v>12.33173076923077</c:v>
                </c:pt>
                <c:pt idx="6">
                  <c:v>13.846153846153847</c:v>
                </c:pt>
                <c:pt idx="7">
                  <c:v>15.360576923076923</c:v>
                </c:pt>
                <c:pt idx="8">
                  <c:v>16.875</c:v>
                </c:pt>
                <c:pt idx="9">
                  <c:v>18.389423076923077</c:v>
                </c:pt>
                <c:pt idx="10">
                  <c:v>18.389423076923077</c:v>
                </c:pt>
                <c:pt idx="11">
                  <c:v>19.90384615384615</c:v>
                </c:pt>
                <c:pt idx="12">
                  <c:v>21.418269230769226</c:v>
                </c:pt>
                <c:pt idx="13">
                  <c:v>21.418269230769226</c:v>
                </c:pt>
                <c:pt idx="14">
                  <c:v>21.418269230769226</c:v>
                </c:pt>
                <c:pt idx="15">
                  <c:v>2.1634615384615392</c:v>
                </c:pt>
                <c:pt idx="16">
                  <c:v>17.52403846153846</c:v>
                </c:pt>
                <c:pt idx="17">
                  <c:v>17.52403846153846</c:v>
                </c:pt>
                <c:pt idx="18">
                  <c:v>17.52403846153846</c:v>
                </c:pt>
                <c:pt idx="19">
                  <c:v>17.52403846153846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28-43C0-9140-F278C7CF1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7757535"/>
        <c:axId val="673416623"/>
      </c:barChart>
      <c:lineChart>
        <c:grouping val="stacked"/>
        <c:varyColors val="0"/>
        <c:ser>
          <c:idx val="0"/>
          <c:order val="0"/>
          <c:tx>
            <c:strRef>
              <c:f>'Kg per Cow'!$I$1</c:f>
              <c:strCache>
                <c:ptCount val="1"/>
                <c:pt idx="0">
                  <c:v>Cover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'Kg per Cow'!$A$2:$A$21</c:f>
              <c:numCache>
                <c:formatCode>d\-mmm</c:formatCode>
                <c:ptCount val="20"/>
                <c:pt idx="0">
                  <c:v>43675</c:v>
                </c:pt>
                <c:pt idx="1">
                  <c:v>43682</c:v>
                </c:pt>
                <c:pt idx="2">
                  <c:v>43689</c:v>
                </c:pt>
                <c:pt idx="3">
                  <c:v>43696</c:v>
                </c:pt>
                <c:pt idx="4">
                  <c:v>43703</c:v>
                </c:pt>
                <c:pt idx="5">
                  <c:v>43710</c:v>
                </c:pt>
                <c:pt idx="6">
                  <c:v>43717</c:v>
                </c:pt>
                <c:pt idx="7">
                  <c:v>43724</c:v>
                </c:pt>
                <c:pt idx="8">
                  <c:v>43731</c:v>
                </c:pt>
                <c:pt idx="9">
                  <c:v>43738</c:v>
                </c:pt>
                <c:pt idx="10">
                  <c:v>43745</c:v>
                </c:pt>
                <c:pt idx="11">
                  <c:v>43752</c:v>
                </c:pt>
                <c:pt idx="12">
                  <c:v>43759</c:v>
                </c:pt>
                <c:pt idx="13">
                  <c:v>43766</c:v>
                </c:pt>
                <c:pt idx="14">
                  <c:v>43773</c:v>
                </c:pt>
                <c:pt idx="15">
                  <c:v>43780</c:v>
                </c:pt>
                <c:pt idx="16">
                  <c:v>43787</c:v>
                </c:pt>
                <c:pt idx="17">
                  <c:v>43794</c:v>
                </c:pt>
                <c:pt idx="18">
                  <c:v>43801</c:v>
                </c:pt>
                <c:pt idx="19">
                  <c:v>43808</c:v>
                </c:pt>
              </c:numCache>
            </c:numRef>
          </c:cat>
          <c:val>
            <c:numRef>
              <c:f>'Kg per Cow'!$I$2:$I$21</c:f>
              <c:numCache>
                <c:formatCode>0</c:formatCode>
                <c:ptCount val="20"/>
                <c:pt idx="0">
                  <c:v>2205</c:v>
                </c:pt>
                <c:pt idx="1">
                  <c:v>2165</c:v>
                </c:pt>
                <c:pt idx="2">
                  <c:v>2125</c:v>
                </c:pt>
                <c:pt idx="3">
                  <c:v>2085</c:v>
                </c:pt>
                <c:pt idx="4">
                  <c:v>2045</c:v>
                </c:pt>
                <c:pt idx="5">
                  <c:v>2005</c:v>
                </c:pt>
                <c:pt idx="6">
                  <c:v>1965</c:v>
                </c:pt>
                <c:pt idx="7">
                  <c:v>1925</c:v>
                </c:pt>
                <c:pt idx="8">
                  <c:v>1885</c:v>
                </c:pt>
                <c:pt idx="9">
                  <c:v>1845</c:v>
                </c:pt>
                <c:pt idx="10">
                  <c:v>1805</c:v>
                </c:pt>
                <c:pt idx="11">
                  <c:v>1765</c:v>
                </c:pt>
                <c:pt idx="12">
                  <c:v>1725</c:v>
                </c:pt>
                <c:pt idx="13">
                  <c:v>1685</c:v>
                </c:pt>
                <c:pt idx="14">
                  <c:v>1645</c:v>
                </c:pt>
                <c:pt idx="15">
                  <c:v>2050</c:v>
                </c:pt>
                <c:pt idx="16">
                  <c:v>2100</c:v>
                </c:pt>
                <c:pt idx="17">
                  <c:v>2150</c:v>
                </c:pt>
                <c:pt idx="18">
                  <c:v>2200</c:v>
                </c:pt>
                <c:pt idx="19">
                  <c:v>2250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28-43C0-9140-F278C7CF1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0642239"/>
        <c:axId val="1866920223"/>
      </c:lineChart>
      <c:dateAx>
        <c:axId val="1210642239"/>
        <c:scaling>
          <c:orientation val="minMax"/>
        </c:scaling>
        <c:delete val="0"/>
        <c:axPos val="b"/>
        <c:numFmt formatCode="d\-m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6920223"/>
        <c:crosses val="autoZero"/>
        <c:auto val="1"/>
        <c:lblOffset val="100"/>
        <c:baseTimeUnit val="days"/>
      </c:dateAx>
      <c:valAx>
        <c:axId val="18669202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0642239"/>
        <c:crosses val="autoZero"/>
        <c:crossBetween val="between"/>
      </c:valAx>
      <c:valAx>
        <c:axId val="673416623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7757535"/>
        <c:crosses val="max"/>
        <c:crossBetween val="between"/>
      </c:valAx>
      <c:dateAx>
        <c:axId val="787757535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673416623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28576</xdr:colOff>
      <xdr:row>1</xdr:row>
      <xdr:rowOff>9525</xdr:rowOff>
    </xdr:from>
    <xdr:to>
      <xdr:col>20</xdr:col>
      <xdr:colOff>523876</xdr:colOff>
      <xdr:row>20</xdr:row>
      <xdr:rowOff>180974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139CD60-A9A0-40C8-B78E-DF1008800E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28576</xdr:colOff>
      <xdr:row>1</xdr:row>
      <xdr:rowOff>9525</xdr:rowOff>
    </xdr:from>
    <xdr:to>
      <xdr:col>20</xdr:col>
      <xdr:colOff>523876</xdr:colOff>
      <xdr:row>20</xdr:row>
      <xdr:rowOff>180974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D30E798-971F-47F8-A0B3-B29932B9DD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76199</xdr:colOff>
      <xdr:row>1</xdr:row>
      <xdr:rowOff>33337</xdr:rowOff>
    </xdr:from>
    <xdr:to>
      <xdr:col>21</xdr:col>
      <xdr:colOff>28574</xdr:colOff>
      <xdr:row>21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820A2BC-E5B9-410B-B070-99C85E0E7D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763F0-03FB-44A6-9656-B3BF383A5A2A}">
  <dimension ref="A1:P21"/>
  <sheetViews>
    <sheetView tabSelected="1" workbookViewId="0">
      <pane ySplit="1" topLeftCell="A2" activePane="bottomLeft" state="frozen"/>
      <selection pane="bottomLeft" activeCell="F12" sqref="F12"/>
    </sheetView>
  </sheetViews>
  <sheetFormatPr defaultRowHeight="15" x14ac:dyDescent="0.25"/>
  <cols>
    <col min="1" max="1" width="8.85546875" customWidth="1"/>
    <col min="2" max="11" width="8.85546875" style="2" customWidth="1"/>
    <col min="12" max="12" width="9.140625" style="2"/>
  </cols>
  <sheetData>
    <row r="1" spans="1:16" ht="30" x14ac:dyDescent="0.25">
      <c r="A1" s="5" t="s">
        <v>0</v>
      </c>
      <c r="B1" s="6" t="s">
        <v>1</v>
      </c>
      <c r="C1" s="6" t="s">
        <v>16</v>
      </c>
      <c r="D1" s="6" t="s">
        <v>2</v>
      </c>
      <c r="E1" s="6" t="s">
        <v>5</v>
      </c>
      <c r="F1" s="6" t="s">
        <v>3</v>
      </c>
      <c r="G1" s="6" t="s">
        <v>17</v>
      </c>
      <c r="H1" s="6" t="s">
        <v>4</v>
      </c>
      <c r="I1" s="6" t="s">
        <v>6</v>
      </c>
      <c r="J1" s="6" t="s">
        <v>7</v>
      </c>
      <c r="K1" s="6" t="s">
        <v>8</v>
      </c>
      <c r="L1" s="3">
        <v>2400</v>
      </c>
      <c r="N1" s="12" t="s">
        <v>9</v>
      </c>
      <c r="O1" s="13" t="s">
        <v>10</v>
      </c>
      <c r="P1" s="14" t="s">
        <v>11</v>
      </c>
    </row>
    <row r="2" spans="1:16" x14ac:dyDescent="0.25">
      <c r="A2" s="7">
        <f>'Kg per Cow'!A2</f>
        <v>43675</v>
      </c>
      <c r="B2" s="3">
        <v>572</v>
      </c>
      <c r="C2" s="3">
        <v>0</v>
      </c>
      <c r="D2" s="3">
        <v>15</v>
      </c>
      <c r="E2" s="3">
        <v>315</v>
      </c>
      <c r="F2" s="11">
        <v>15</v>
      </c>
      <c r="G2" s="11">
        <v>6</v>
      </c>
      <c r="H2" s="4">
        <f>(B2*F2+C2*G2)/E2</f>
        <v>27.238095238095237</v>
      </c>
      <c r="I2" s="4">
        <f>D2-H2</f>
        <v>-12.238095238095237</v>
      </c>
      <c r="J2" s="4">
        <f>I2*7</f>
        <v>-85.666666666666657</v>
      </c>
      <c r="K2" s="9">
        <f>J2+L1</f>
        <v>2314.3333333333335</v>
      </c>
    </row>
    <row r="3" spans="1:16" x14ac:dyDescent="0.25">
      <c r="A3" s="1">
        <f>A2+7</f>
        <v>43682</v>
      </c>
      <c r="B3" s="3">
        <v>660</v>
      </c>
      <c r="C3" s="3">
        <f>C2</f>
        <v>0</v>
      </c>
      <c r="D3" s="3">
        <v>20</v>
      </c>
      <c r="E3" s="3">
        <f>E2</f>
        <v>315</v>
      </c>
      <c r="F3" s="11">
        <f>F2</f>
        <v>15</v>
      </c>
      <c r="G3" s="11">
        <f>G2</f>
        <v>6</v>
      </c>
      <c r="H3" s="4">
        <f t="shared" ref="H3:H21" si="0">(B3*F3+C3*G3)/E3</f>
        <v>31.428571428571427</v>
      </c>
      <c r="I3" s="4">
        <f t="shared" ref="I3:I21" si="1">D3-H3</f>
        <v>-11.428571428571427</v>
      </c>
      <c r="J3" s="4">
        <f t="shared" ref="J3:J21" si="2">I3*7</f>
        <v>-79.999999999999986</v>
      </c>
      <c r="K3" s="9">
        <f t="shared" ref="K3:K21" si="3">J3+K2</f>
        <v>2234.3333333333335</v>
      </c>
    </row>
    <row r="4" spans="1:16" x14ac:dyDescent="0.25">
      <c r="A4" s="1">
        <f t="shared" ref="A4:A21" si="4">A3+7</f>
        <v>43689</v>
      </c>
      <c r="B4" s="3">
        <v>760</v>
      </c>
      <c r="C4" s="3">
        <f t="shared" ref="C4:C21" si="5">C3</f>
        <v>0</v>
      </c>
      <c r="D4" s="3">
        <v>25</v>
      </c>
      <c r="E4" s="3">
        <f t="shared" ref="E4:G19" si="6">E3</f>
        <v>315</v>
      </c>
      <c r="F4" s="11">
        <f t="shared" si="6"/>
        <v>15</v>
      </c>
      <c r="G4" s="11">
        <f t="shared" si="6"/>
        <v>6</v>
      </c>
      <c r="H4" s="4">
        <f t="shared" si="0"/>
        <v>36.19047619047619</v>
      </c>
      <c r="I4" s="4">
        <f t="shared" si="1"/>
        <v>-11.19047619047619</v>
      </c>
      <c r="J4" s="4">
        <f t="shared" si="2"/>
        <v>-78.333333333333329</v>
      </c>
      <c r="K4" s="9">
        <f t="shared" si="3"/>
        <v>2156</v>
      </c>
    </row>
    <row r="5" spans="1:16" x14ac:dyDescent="0.25">
      <c r="A5" s="1">
        <f t="shared" si="4"/>
        <v>43696</v>
      </c>
      <c r="B5" s="3">
        <v>850</v>
      </c>
      <c r="C5" s="3">
        <f t="shared" si="5"/>
        <v>0</v>
      </c>
      <c r="D5" s="3">
        <v>30</v>
      </c>
      <c r="E5" s="3">
        <f t="shared" si="6"/>
        <v>315</v>
      </c>
      <c r="F5" s="11">
        <f t="shared" si="6"/>
        <v>15</v>
      </c>
      <c r="G5" s="11">
        <f t="shared" si="6"/>
        <v>6</v>
      </c>
      <c r="H5" s="4">
        <f t="shared" si="0"/>
        <v>40.476190476190474</v>
      </c>
      <c r="I5" s="4">
        <f t="shared" si="1"/>
        <v>-10.476190476190474</v>
      </c>
      <c r="J5" s="4">
        <f t="shared" si="2"/>
        <v>-73.333333333333314</v>
      </c>
      <c r="K5" s="9">
        <f t="shared" si="3"/>
        <v>2082.6666666666665</v>
      </c>
    </row>
    <row r="6" spans="1:16" x14ac:dyDescent="0.25">
      <c r="A6" s="1">
        <f t="shared" si="4"/>
        <v>43703</v>
      </c>
      <c r="B6" s="3">
        <v>950</v>
      </c>
      <c r="C6" s="3">
        <f t="shared" si="5"/>
        <v>0</v>
      </c>
      <c r="D6" s="3">
        <v>35</v>
      </c>
      <c r="E6" s="3">
        <f t="shared" si="6"/>
        <v>315</v>
      </c>
      <c r="F6" s="11">
        <f t="shared" si="6"/>
        <v>15</v>
      </c>
      <c r="G6" s="11">
        <f t="shared" si="6"/>
        <v>6</v>
      </c>
      <c r="H6" s="4">
        <f t="shared" si="0"/>
        <v>45.238095238095241</v>
      </c>
      <c r="I6" s="4">
        <f t="shared" si="1"/>
        <v>-10.238095238095241</v>
      </c>
      <c r="J6" s="4">
        <f t="shared" si="2"/>
        <v>-71.666666666666686</v>
      </c>
      <c r="K6" s="9">
        <f t="shared" si="3"/>
        <v>2010.9999999999998</v>
      </c>
    </row>
    <row r="7" spans="1:16" x14ac:dyDescent="0.25">
      <c r="A7" s="1">
        <f t="shared" si="4"/>
        <v>43710</v>
      </c>
      <c r="B7" s="3">
        <v>1040</v>
      </c>
      <c r="C7" s="3">
        <f t="shared" si="5"/>
        <v>0</v>
      </c>
      <c r="D7" s="3">
        <v>40</v>
      </c>
      <c r="E7" s="3">
        <f t="shared" si="6"/>
        <v>315</v>
      </c>
      <c r="F7" s="11">
        <f t="shared" si="6"/>
        <v>15</v>
      </c>
      <c r="G7" s="11">
        <f t="shared" si="6"/>
        <v>6</v>
      </c>
      <c r="H7" s="4">
        <f t="shared" si="0"/>
        <v>49.523809523809526</v>
      </c>
      <c r="I7" s="4">
        <f t="shared" si="1"/>
        <v>-9.5238095238095255</v>
      </c>
      <c r="J7" s="4">
        <f t="shared" si="2"/>
        <v>-66.666666666666686</v>
      </c>
      <c r="K7" s="9">
        <f t="shared" si="3"/>
        <v>1944.333333333333</v>
      </c>
    </row>
    <row r="8" spans="1:16" x14ac:dyDescent="0.25">
      <c r="A8" s="1">
        <f t="shared" si="4"/>
        <v>43717</v>
      </c>
      <c r="B8" s="3">
        <v>1040</v>
      </c>
      <c r="C8" s="3">
        <f t="shared" si="5"/>
        <v>0</v>
      </c>
      <c r="D8" s="3">
        <v>45</v>
      </c>
      <c r="E8" s="3">
        <f t="shared" si="6"/>
        <v>315</v>
      </c>
      <c r="F8" s="11">
        <f t="shared" si="6"/>
        <v>15</v>
      </c>
      <c r="G8" s="11">
        <f t="shared" si="6"/>
        <v>6</v>
      </c>
      <c r="H8" s="4">
        <f t="shared" si="0"/>
        <v>49.523809523809526</v>
      </c>
      <c r="I8" s="4">
        <f t="shared" si="1"/>
        <v>-4.5238095238095255</v>
      </c>
      <c r="J8" s="4">
        <f t="shared" si="2"/>
        <v>-31.666666666666679</v>
      </c>
      <c r="K8" s="9">
        <f t="shared" si="3"/>
        <v>1912.6666666666663</v>
      </c>
    </row>
    <row r="9" spans="1:16" x14ac:dyDescent="0.25">
      <c r="A9" s="1">
        <f t="shared" si="4"/>
        <v>43724</v>
      </c>
      <c r="B9" s="3">
        <v>1040</v>
      </c>
      <c r="C9" s="3">
        <f t="shared" si="5"/>
        <v>0</v>
      </c>
      <c r="D9" s="3">
        <v>50</v>
      </c>
      <c r="E9" s="3">
        <f t="shared" si="6"/>
        <v>315</v>
      </c>
      <c r="F9" s="11">
        <f t="shared" si="6"/>
        <v>15</v>
      </c>
      <c r="G9" s="11">
        <f t="shared" si="6"/>
        <v>6</v>
      </c>
      <c r="H9" s="4">
        <f t="shared" si="0"/>
        <v>49.523809523809526</v>
      </c>
      <c r="I9" s="4">
        <f t="shared" si="1"/>
        <v>0.4761904761904745</v>
      </c>
      <c r="J9" s="4">
        <f t="shared" si="2"/>
        <v>3.3333333333333215</v>
      </c>
      <c r="K9" s="9">
        <f t="shared" si="3"/>
        <v>1915.9999999999995</v>
      </c>
    </row>
    <row r="10" spans="1:16" x14ac:dyDescent="0.25">
      <c r="A10" s="1">
        <f t="shared" si="4"/>
        <v>43731</v>
      </c>
      <c r="B10" s="3">
        <v>1040</v>
      </c>
      <c r="C10" s="3">
        <f t="shared" si="5"/>
        <v>0</v>
      </c>
      <c r="D10" s="3">
        <v>55</v>
      </c>
      <c r="E10" s="3">
        <f t="shared" si="6"/>
        <v>315</v>
      </c>
      <c r="F10" s="11">
        <f t="shared" si="6"/>
        <v>15</v>
      </c>
      <c r="G10" s="11">
        <f t="shared" si="6"/>
        <v>6</v>
      </c>
      <c r="H10" s="4">
        <f t="shared" si="0"/>
        <v>49.523809523809526</v>
      </c>
      <c r="I10" s="4">
        <f t="shared" si="1"/>
        <v>5.4761904761904745</v>
      </c>
      <c r="J10" s="4">
        <f t="shared" si="2"/>
        <v>38.333333333333321</v>
      </c>
      <c r="K10" s="9">
        <f t="shared" si="3"/>
        <v>1954.3333333333328</v>
      </c>
    </row>
    <row r="11" spans="1:16" x14ac:dyDescent="0.25">
      <c r="A11" s="1">
        <f t="shared" si="4"/>
        <v>43738</v>
      </c>
      <c r="B11" s="3">
        <v>1040</v>
      </c>
      <c r="C11" s="3">
        <f t="shared" si="5"/>
        <v>0</v>
      </c>
      <c r="D11" s="3">
        <v>60</v>
      </c>
      <c r="E11" s="3">
        <f t="shared" si="6"/>
        <v>315</v>
      </c>
      <c r="F11" s="11">
        <v>16</v>
      </c>
      <c r="G11" s="11">
        <f t="shared" si="6"/>
        <v>6</v>
      </c>
      <c r="H11" s="4">
        <f t="shared" si="0"/>
        <v>52.825396825396822</v>
      </c>
      <c r="I11" s="4">
        <f t="shared" si="1"/>
        <v>7.1746031746031775</v>
      </c>
      <c r="J11" s="4">
        <f t="shared" si="2"/>
        <v>50.222222222222243</v>
      </c>
      <c r="K11" s="9">
        <f t="shared" si="3"/>
        <v>2004.555555555555</v>
      </c>
    </row>
    <row r="12" spans="1:16" x14ac:dyDescent="0.25">
      <c r="A12" s="1">
        <f t="shared" si="4"/>
        <v>43745</v>
      </c>
      <c r="B12" s="3">
        <v>1040</v>
      </c>
      <c r="C12" s="3">
        <f t="shared" si="5"/>
        <v>0</v>
      </c>
      <c r="D12" s="3">
        <v>60</v>
      </c>
      <c r="E12" s="3">
        <f t="shared" si="6"/>
        <v>315</v>
      </c>
      <c r="F12" s="11">
        <v>16</v>
      </c>
      <c r="G12" s="11">
        <f t="shared" si="6"/>
        <v>6</v>
      </c>
      <c r="H12" s="4">
        <f t="shared" si="0"/>
        <v>52.825396825396822</v>
      </c>
      <c r="I12" s="4">
        <f t="shared" si="1"/>
        <v>7.1746031746031775</v>
      </c>
      <c r="J12" s="4">
        <f t="shared" si="2"/>
        <v>50.222222222222243</v>
      </c>
      <c r="K12" s="9">
        <f t="shared" si="3"/>
        <v>2054.7777777777774</v>
      </c>
    </row>
    <row r="13" spans="1:16" x14ac:dyDescent="0.25">
      <c r="A13" s="1">
        <f t="shared" si="4"/>
        <v>43752</v>
      </c>
      <c r="B13" s="3">
        <v>1040</v>
      </c>
      <c r="C13" s="3">
        <v>200</v>
      </c>
      <c r="D13" s="3">
        <v>60</v>
      </c>
      <c r="E13" s="3">
        <f t="shared" si="6"/>
        <v>315</v>
      </c>
      <c r="F13" s="11">
        <v>16</v>
      </c>
      <c r="G13" s="11">
        <f t="shared" si="6"/>
        <v>6</v>
      </c>
      <c r="H13" s="4">
        <f t="shared" si="0"/>
        <v>56.634920634920633</v>
      </c>
      <c r="I13" s="4">
        <f t="shared" si="1"/>
        <v>3.3650793650793673</v>
      </c>
      <c r="J13" s="4">
        <f t="shared" si="2"/>
        <v>23.555555555555571</v>
      </c>
      <c r="K13" s="9">
        <f t="shared" si="3"/>
        <v>2078.333333333333</v>
      </c>
    </row>
    <row r="14" spans="1:16" x14ac:dyDescent="0.25">
      <c r="A14" s="1">
        <f t="shared" si="4"/>
        <v>43759</v>
      </c>
      <c r="B14" s="3">
        <v>1040</v>
      </c>
      <c r="C14" s="3">
        <v>200</v>
      </c>
      <c r="D14" s="3">
        <v>65</v>
      </c>
      <c r="E14" s="3">
        <f t="shared" si="6"/>
        <v>315</v>
      </c>
      <c r="F14" s="11">
        <v>16</v>
      </c>
      <c r="G14" s="11">
        <f t="shared" si="6"/>
        <v>6</v>
      </c>
      <c r="H14" s="4">
        <f t="shared" si="0"/>
        <v>56.634920634920633</v>
      </c>
      <c r="I14" s="4">
        <f t="shared" si="1"/>
        <v>8.3650793650793673</v>
      </c>
      <c r="J14" s="4">
        <f t="shared" si="2"/>
        <v>58.555555555555571</v>
      </c>
      <c r="K14" s="9">
        <f t="shared" si="3"/>
        <v>2136.8888888888887</v>
      </c>
    </row>
    <row r="15" spans="1:16" x14ac:dyDescent="0.25">
      <c r="A15" s="1">
        <f t="shared" si="4"/>
        <v>43766</v>
      </c>
      <c r="B15" s="3">
        <v>1040</v>
      </c>
      <c r="C15" s="3">
        <v>200</v>
      </c>
      <c r="D15" s="3">
        <v>65</v>
      </c>
      <c r="E15" s="3">
        <f t="shared" si="6"/>
        <v>315</v>
      </c>
      <c r="F15" s="11">
        <v>16</v>
      </c>
      <c r="G15" s="11">
        <f t="shared" si="6"/>
        <v>6</v>
      </c>
      <c r="H15" s="4">
        <f t="shared" si="0"/>
        <v>56.634920634920633</v>
      </c>
      <c r="I15" s="4">
        <f t="shared" si="1"/>
        <v>8.3650793650793673</v>
      </c>
      <c r="J15" s="4">
        <f t="shared" si="2"/>
        <v>58.555555555555571</v>
      </c>
      <c r="K15" s="9">
        <f t="shared" si="3"/>
        <v>2195.4444444444443</v>
      </c>
    </row>
    <row r="16" spans="1:16" x14ac:dyDescent="0.25">
      <c r="A16" s="1">
        <f t="shared" si="4"/>
        <v>43773</v>
      </c>
      <c r="B16" s="3">
        <v>1040</v>
      </c>
      <c r="C16" s="3">
        <f t="shared" si="5"/>
        <v>200</v>
      </c>
      <c r="D16" s="3">
        <v>65</v>
      </c>
      <c r="E16" s="3">
        <v>275</v>
      </c>
      <c r="F16" s="11">
        <v>16</v>
      </c>
      <c r="G16" s="11">
        <f t="shared" si="6"/>
        <v>6</v>
      </c>
      <c r="H16" s="4">
        <f t="shared" si="0"/>
        <v>64.872727272727275</v>
      </c>
      <c r="I16" s="4">
        <f t="shared" si="1"/>
        <v>0.12727272727272521</v>
      </c>
      <c r="J16" s="4">
        <f t="shared" si="2"/>
        <v>0.89090909090907644</v>
      </c>
      <c r="K16" s="9">
        <f t="shared" si="3"/>
        <v>2196.3353535353535</v>
      </c>
    </row>
    <row r="17" spans="1:11" x14ac:dyDescent="0.25">
      <c r="A17" s="1">
        <f t="shared" si="4"/>
        <v>43780</v>
      </c>
      <c r="B17" s="3">
        <v>1040</v>
      </c>
      <c r="C17" s="3">
        <f t="shared" si="5"/>
        <v>200</v>
      </c>
      <c r="D17" s="3">
        <v>65</v>
      </c>
      <c r="E17" s="3">
        <f>E16</f>
        <v>275</v>
      </c>
      <c r="F17" s="11">
        <v>16</v>
      </c>
      <c r="G17" s="11">
        <f t="shared" si="6"/>
        <v>6</v>
      </c>
      <c r="H17" s="4">
        <f t="shared" si="0"/>
        <v>64.872727272727275</v>
      </c>
      <c r="I17" s="4">
        <f t="shared" si="1"/>
        <v>0.12727272727272521</v>
      </c>
      <c r="J17" s="4">
        <f t="shared" si="2"/>
        <v>0.89090909090907644</v>
      </c>
      <c r="K17" s="9">
        <f t="shared" si="3"/>
        <v>2197.2262626262627</v>
      </c>
    </row>
    <row r="18" spans="1:11" x14ac:dyDescent="0.25">
      <c r="A18" s="1">
        <f t="shared" si="4"/>
        <v>43787</v>
      </c>
      <c r="B18" s="3">
        <v>1040</v>
      </c>
      <c r="C18" s="3">
        <f t="shared" si="5"/>
        <v>200</v>
      </c>
      <c r="D18" s="3">
        <v>65</v>
      </c>
      <c r="E18" s="3">
        <f t="shared" ref="E18:E21" si="7">E17</f>
        <v>275</v>
      </c>
      <c r="F18" s="11">
        <v>16</v>
      </c>
      <c r="G18" s="11">
        <f t="shared" si="6"/>
        <v>6</v>
      </c>
      <c r="H18" s="4">
        <f t="shared" si="0"/>
        <v>64.872727272727275</v>
      </c>
      <c r="I18" s="4">
        <f t="shared" si="1"/>
        <v>0.12727272727272521</v>
      </c>
      <c r="J18" s="4">
        <f t="shared" si="2"/>
        <v>0.89090909090907644</v>
      </c>
      <c r="K18" s="9">
        <f t="shared" si="3"/>
        <v>2198.1171717171719</v>
      </c>
    </row>
    <row r="19" spans="1:11" x14ac:dyDescent="0.25">
      <c r="A19" s="1">
        <f t="shared" si="4"/>
        <v>43794</v>
      </c>
      <c r="B19" s="3">
        <v>1040</v>
      </c>
      <c r="C19" s="3">
        <f t="shared" si="5"/>
        <v>200</v>
      </c>
      <c r="D19" s="3">
        <v>65</v>
      </c>
      <c r="E19" s="3">
        <f t="shared" si="7"/>
        <v>275</v>
      </c>
      <c r="F19" s="11">
        <v>16</v>
      </c>
      <c r="G19" s="11">
        <f t="shared" si="6"/>
        <v>6</v>
      </c>
      <c r="H19" s="4">
        <f t="shared" si="0"/>
        <v>64.872727272727275</v>
      </c>
      <c r="I19" s="4">
        <f t="shared" si="1"/>
        <v>0.12727272727272521</v>
      </c>
      <c r="J19" s="4">
        <f t="shared" si="2"/>
        <v>0.89090909090907644</v>
      </c>
      <c r="K19" s="9">
        <f t="shared" si="3"/>
        <v>2199.0080808080811</v>
      </c>
    </row>
    <row r="20" spans="1:11" x14ac:dyDescent="0.25">
      <c r="A20" s="1">
        <f t="shared" si="4"/>
        <v>43801</v>
      </c>
      <c r="B20" s="3">
        <v>1040</v>
      </c>
      <c r="C20" s="3">
        <f t="shared" si="5"/>
        <v>200</v>
      </c>
      <c r="D20" s="3">
        <v>65</v>
      </c>
      <c r="E20" s="3">
        <f t="shared" si="7"/>
        <v>275</v>
      </c>
      <c r="F20" s="11">
        <v>16</v>
      </c>
      <c r="G20" s="11">
        <f t="shared" ref="G20:G21" si="8">G19</f>
        <v>6</v>
      </c>
      <c r="H20" s="4">
        <f t="shared" si="0"/>
        <v>64.872727272727275</v>
      </c>
      <c r="I20" s="4">
        <f t="shared" si="1"/>
        <v>0.12727272727272521</v>
      </c>
      <c r="J20" s="4">
        <f t="shared" si="2"/>
        <v>0.89090909090907644</v>
      </c>
      <c r="K20" s="9">
        <f t="shared" si="3"/>
        <v>2199.8989898989903</v>
      </c>
    </row>
    <row r="21" spans="1:11" x14ac:dyDescent="0.25">
      <c r="A21" s="1">
        <f t="shared" si="4"/>
        <v>43808</v>
      </c>
      <c r="B21" s="3">
        <v>1040</v>
      </c>
      <c r="C21" s="3">
        <f t="shared" si="5"/>
        <v>200</v>
      </c>
      <c r="D21" s="3">
        <v>65</v>
      </c>
      <c r="E21" s="3">
        <f t="shared" si="7"/>
        <v>275</v>
      </c>
      <c r="F21" s="11">
        <v>16</v>
      </c>
      <c r="G21" s="11">
        <f t="shared" si="8"/>
        <v>6</v>
      </c>
      <c r="H21" s="4">
        <f t="shared" si="0"/>
        <v>64.872727272727275</v>
      </c>
      <c r="I21" s="4">
        <f t="shared" si="1"/>
        <v>0.12727272727272521</v>
      </c>
      <c r="J21" s="4">
        <f t="shared" si="2"/>
        <v>0.89090909090907644</v>
      </c>
      <c r="K21" s="9">
        <f t="shared" si="3"/>
        <v>2200.7898989898995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1"/>
  <sheetViews>
    <sheetView workbookViewId="0">
      <pane ySplit="1" topLeftCell="A2" activePane="bottomLeft" state="frozen"/>
      <selection pane="bottomLeft" activeCell="C13" sqref="C13"/>
    </sheetView>
  </sheetViews>
  <sheetFormatPr defaultRowHeight="15" x14ac:dyDescent="0.25"/>
  <cols>
    <col min="1" max="1" width="8.85546875" customWidth="1"/>
    <col min="2" max="11" width="8.85546875" style="2" customWidth="1"/>
    <col min="12" max="12" width="9.140625" style="2"/>
  </cols>
  <sheetData>
    <row r="1" spans="1:16" ht="30" x14ac:dyDescent="0.25">
      <c r="A1" s="5" t="s">
        <v>0</v>
      </c>
      <c r="B1" s="6" t="s">
        <v>1</v>
      </c>
      <c r="C1" s="6" t="s">
        <v>16</v>
      </c>
      <c r="D1" s="6" t="s">
        <v>2</v>
      </c>
      <c r="E1" s="6" t="s">
        <v>5</v>
      </c>
      <c r="F1" s="6" t="s">
        <v>3</v>
      </c>
      <c r="G1" s="6" t="s">
        <v>17</v>
      </c>
      <c r="H1" s="6" t="s">
        <v>4</v>
      </c>
      <c r="I1" s="6" t="s">
        <v>6</v>
      </c>
      <c r="J1" s="6" t="s">
        <v>7</v>
      </c>
      <c r="K1" s="6" t="s">
        <v>8</v>
      </c>
      <c r="L1" s="3">
        <v>2280</v>
      </c>
      <c r="N1" s="12" t="s">
        <v>9</v>
      </c>
      <c r="O1" s="13" t="s">
        <v>10</v>
      </c>
      <c r="P1" s="14" t="s">
        <v>11</v>
      </c>
    </row>
    <row r="2" spans="1:16" x14ac:dyDescent="0.25">
      <c r="A2" s="7">
        <f>'Kg per Cow'!A2</f>
        <v>43675</v>
      </c>
      <c r="B2" s="3">
        <v>572</v>
      </c>
      <c r="C2" s="3">
        <v>0</v>
      </c>
      <c r="D2" s="3">
        <v>15</v>
      </c>
      <c r="E2" s="3">
        <v>315</v>
      </c>
      <c r="F2" s="11">
        <v>12</v>
      </c>
      <c r="G2" s="11">
        <v>6</v>
      </c>
      <c r="H2" s="4">
        <f>(B2*F2+C2*G2)/E2</f>
        <v>21.790476190476191</v>
      </c>
      <c r="I2" s="4">
        <f>D2-H2</f>
        <v>-6.7904761904761912</v>
      </c>
      <c r="J2" s="4">
        <f>I2*7</f>
        <v>-47.533333333333339</v>
      </c>
      <c r="K2" s="9">
        <f>J2+L1</f>
        <v>2232.4666666666667</v>
      </c>
    </row>
    <row r="3" spans="1:16" x14ac:dyDescent="0.25">
      <c r="A3" s="1">
        <f>A2+7</f>
        <v>43682</v>
      </c>
      <c r="B3" s="3">
        <v>660</v>
      </c>
      <c r="C3" s="3">
        <f>C2</f>
        <v>0</v>
      </c>
      <c r="D3" s="3">
        <v>15</v>
      </c>
      <c r="E3" s="3">
        <f>E2</f>
        <v>315</v>
      </c>
      <c r="F3" s="11">
        <f>F2</f>
        <v>12</v>
      </c>
      <c r="G3" s="11">
        <f>G2</f>
        <v>6</v>
      </c>
      <c r="H3" s="4">
        <f t="shared" ref="H3:H21" si="0">(B3*F3+C3*G3)/E3</f>
        <v>25.142857142857142</v>
      </c>
      <c r="I3" s="4">
        <f t="shared" ref="I3:I15" si="1">D3-H3</f>
        <v>-10.142857142857142</v>
      </c>
      <c r="J3" s="4">
        <f t="shared" ref="J3:J15" si="2">I3*7</f>
        <v>-71</v>
      </c>
      <c r="K3" s="9">
        <f t="shared" ref="K3:K15" si="3">J3+K2</f>
        <v>2161.4666666666667</v>
      </c>
    </row>
    <row r="4" spans="1:16" x14ac:dyDescent="0.25">
      <c r="A4" s="1">
        <f t="shared" ref="A4:A15" si="4">A3+7</f>
        <v>43689</v>
      </c>
      <c r="B4" s="3">
        <v>760</v>
      </c>
      <c r="C4" s="3">
        <f t="shared" ref="C4:C19" si="5">C3</f>
        <v>0</v>
      </c>
      <c r="D4" s="3">
        <v>20</v>
      </c>
      <c r="E4" s="3">
        <f t="shared" ref="E4:F16" si="6">E3</f>
        <v>315</v>
      </c>
      <c r="F4" s="11">
        <f t="shared" si="6"/>
        <v>12</v>
      </c>
      <c r="G4" s="11">
        <f t="shared" ref="G4:G21" si="7">G3</f>
        <v>6</v>
      </c>
      <c r="H4" s="4">
        <f t="shared" si="0"/>
        <v>28.952380952380953</v>
      </c>
      <c r="I4" s="4">
        <f t="shared" si="1"/>
        <v>-8.9523809523809526</v>
      </c>
      <c r="J4" s="4">
        <f t="shared" si="2"/>
        <v>-62.666666666666671</v>
      </c>
      <c r="K4" s="9">
        <f t="shared" si="3"/>
        <v>2098.8000000000002</v>
      </c>
    </row>
    <row r="5" spans="1:16" x14ac:dyDescent="0.25">
      <c r="A5" s="1">
        <f t="shared" si="4"/>
        <v>43696</v>
      </c>
      <c r="B5" s="3">
        <v>850</v>
      </c>
      <c r="C5" s="3">
        <f t="shared" si="5"/>
        <v>0</v>
      </c>
      <c r="D5" s="3">
        <v>25</v>
      </c>
      <c r="E5" s="3">
        <f t="shared" si="6"/>
        <v>315</v>
      </c>
      <c r="F5" s="11">
        <f t="shared" si="6"/>
        <v>12</v>
      </c>
      <c r="G5" s="11">
        <f t="shared" si="7"/>
        <v>6</v>
      </c>
      <c r="H5" s="4">
        <f t="shared" si="0"/>
        <v>32.38095238095238</v>
      </c>
      <c r="I5" s="4">
        <f t="shared" si="1"/>
        <v>-7.3809523809523796</v>
      </c>
      <c r="J5" s="4">
        <f t="shared" si="2"/>
        <v>-51.666666666666657</v>
      </c>
      <c r="K5" s="9">
        <f t="shared" si="3"/>
        <v>2047.1333333333334</v>
      </c>
    </row>
    <row r="6" spans="1:16" x14ac:dyDescent="0.25">
      <c r="A6" s="1">
        <f t="shared" si="4"/>
        <v>43703</v>
      </c>
      <c r="B6" s="3">
        <v>950</v>
      </c>
      <c r="C6" s="3">
        <f t="shared" si="5"/>
        <v>0</v>
      </c>
      <c r="D6" s="3">
        <v>30</v>
      </c>
      <c r="E6" s="3">
        <f t="shared" si="6"/>
        <v>315</v>
      </c>
      <c r="F6" s="11">
        <f t="shared" si="6"/>
        <v>12</v>
      </c>
      <c r="G6" s="11">
        <f t="shared" si="7"/>
        <v>6</v>
      </c>
      <c r="H6" s="4">
        <f t="shared" si="0"/>
        <v>36.19047619047619</v>
      </c>
      <c r="I6" s="4">
        <f t="shared" si="1"/>
        <v>-6.1904761904761898</v>
      </c>
      <c r="J6" s="4">
        <f t="shared" si="2"/>
        <v>-43.333333333333329</v>
      </c>
      <c r="K6" s="9">
        <f t="shared" si="3"/>
        <v>2003.8000000000002</v>
      </c>
    </row>
    <row r="7" spans="1:16" x14ac:dyDescent="0.25">
      <c r="A7" s="1">
        <f t="shared" si="4"/>
        <v>43710</v>
      </c>
      <c r="B7" s="3">
        <v>1040</v>
      </c>
      <c r="C7" s="3">
        <f t="shared" si="5"/>
        <v>0</v>
      </c>
      <c r="D7" s="3">
        <v>35</v>
      </c>
      <c r="E7" s="3">
        <f t="shared" si="6"/>
        <v>315</v>
      </c>
      <c r="F7" s="11">
        <f t="shared" si="6"/>
        <v>12</v>
      </c>
      <c r="G7" s="11">
        <f t="shared" si="7"/>
        <v>6</v>
      </c>
      <c r="H7" s="4">
        <f t="shared" si="0"/>
        <v>39.61904761904762</v>
      </c>
      <c r="I7" s="4">
        <f t="shared" si="1"/>
        <v>-4.6190476190476204</v>
      </c>
      <c r="J7" s="4">
        <f t="shared" si="2"/>
        <v>-32.333333333333343</v>
      </c>
      <c r="K7" s="9">
        <f t="shared" si="3"/>
        <v>1971.4666666666669</v>
      </c>
    </row>
    <row r="8" spans="1:16" x14ac:dyDescent="0.25">
      <c r="A8" s="1">
        <f t="shared" si="4"/>
        <v>43717</v>
      </c>
      <c r="B8" s="3">
        <v>1040</v>
      </c>
      <c r="C8" s="3">
        <f t="shared" si="5"/>
        <v>0</v>
      </c>
      <c r="D8" s="3">
        <v>40</v>
      </c>
      <c r="E8" s="3">
        <f t="shared" si="6"/>
        <v>315</v>
      </c>
      <c r="F8" s="11">
        <f t="shared" si="6"/>
        <v>12</v>
      </c>
      <c r="G8" s="11">
        <f t="shared" si="7"/>
        <v>6</v>
      </c>
      <c r="H8" s="4">
        <f t="shared" si="0"/>
        <v>39.61904761904762</v>
      </c>
      <c r="I8" s="4">
        <f t="shared" si="1"/>
        <v>0.3809523809523796</v>
      </c>
      <c r="J8" s="4">
        <f t="shared" si="2"/>
        <v>2.6666666666666572</v>
      </c>
      <c r="K8" s="9">
        <f t="shared" si="3"/>
        <v>1974.1333333333337</v>
      </c>
    </row>
    <row r="9" spans="1:16" x14ac:dyDescent="0.25">
      <c r="A9" s="1">
        <f t="shared" si="4"/>
        <v>43724</v>
      </c>
      <c r="B9" s="3">
        <v>1040</v>
      </c>
      <c r="C9" s="3">
        <f t="shared" si="5"/>
        <v>0</v>
      </c>
      <c r="D9" s="3">
        <v>45</v>
      </c>
      <c r="E9" s="3">
        <f t="shared" si="6"/>
        <v>315</v>
      </c>
      <c r="F9" s="11">
        <v>14</v>
      </c>
      <c r="G9" s="11">
        <f t="shared" si="7"/>
        <v>6</v>
      </c>
      <c r="H9" s="4">
        <f t="shared" si="0"/>
        <v>46.222222222222221</v>
      </c>
      <c r="I9" s="4">
        <f t="shared" si="1"/>
        <v>-1.2222222222222214</v>
      </c>
      <c r="J9" s="4">
        <f t="shared" si="2"/>
        <v>-8.55555555555555</v>
      </c>
      <c r="K9" s="9">
        <f t="shared" si="3"/>
        <v>1965.577777777778</v>
      </c>
    </row>
    <row r="10" spans="1:16" x14ac:dyDescent="0.25">
      <c r="A10" s="1">
        <f t="shared" si="4"/>
        <v>43731</v>
      </c>
      <c r="B10" s="3">
        <v>1040</v>
      </c>
      <c r="C10" s="3">
        <f t="shared" si="5"/>
        <v>0</v>
      </c>
      <c r="D10" s="3">
        <v>50</v>
      </c>
      <c r="E10" s="3">
        <f t="shared" si="6"/>
        <v>315</v>
      </c>
      <c r="F10" s="11">
        <v>14</v>
      </c>
      <c r="G10" s="11">
        <f t="shared" si="7"/>
        <v>6</v>
      </c>
      <c r="H10" s="4">
        <f t="shared" si="0"/>
        <v>46.222222222222221</v>
      </c>
      <c r="I10" s="4">
        <f t="shared" si="1"/>
        <v>3.7777777777777786</v>
      </c>
      <c r="J10" s="4">
        <f t="shared" si="2"/>
        <v>26.44444444444445</v>
      </c>
      <c r="K10" s="9">
        <f t="shared" si="3"/>
        <v>1992.0222222222224</v>
      </c>
    </row>
    <row r="11" spans="1:16" x14ac:dyDescent="0.25">
      <c r="A11" s="1">
        <f t="shared" si="4"/>
        <v>43738</v>
      </c>
      <c r="B11" s="3">
        <v>1040</v>
      </c>
      <c r="C11" s="3">
        <f t="shared" si="5"/>
        <v>0</v>
      </c>
      <c r="D11" s="3">
        <v>55</v>
      </c>
      <c r="E11" s="3">
        <f t="shared" si="6"/>
        <v>315</v>
      </c>
      <c r="F11" s="11">
        <v>15</v>
      </c>
      <c r="G11" s="11">
        <f t="shared" si="7"/>
        <v>6</v>
      </c>
      <c r="H11" s="4">
        <f t="shared" si="0"/>
        <v>49.523809523809526</v>
      </c>
      <c r="I11" s="4">
        <f t="shared" si="1"/>
        <v>5.4761904761904745</v>
      </c>
      <c r="J11" s="4">
        <f t="shared" si="2"/>
        <v>38.333333333333321</v>
      </c>
      <c r="K11" s="9">
        <f t="shared" si="3"/>
        <v>2030.3555555555556</v>
      </c>
    </row>
    <row r="12" spans="1:16" x14ac:dyDescent="0.25">
      <c r="A12" s="1">
        <f t="shared" si="4"/>
        <v>43745</v>
      </c>
      <c r="B12" s="3">
        <v>1040</v>
      </c>
      <c r="C12" s="3">
        <f t="shared" si="5"/>
        <v>0</v>
      </c>
      <c r="D12" s="3">
        <v>55</v>
      </c>
      <c r="E12" s="3">
        <f t="shared" si="6"/>
        <v>315</v>
      </c>
      <c r="F12" s="11">
        <v>16</v>
      </c>
      <c r="G12" s="11">
        <f t="shared" si="7"/>
        <v>6</v>
      </c>
      <c r="H12" s="4">
        <f t="shared" si="0"/>
        <v>52.825396825396822</v>
      </c>
      <c r="I12" s="4">
        <f t="shared" si="1"/>
        <v>2.1746031746031775</v>
      </c>
      <c r="J12" s="4">
        <f t="shared" si="2"/>
        <v>15.222222222222243</v>
      </c>
      <c r="K12" s="9">
        <f t="shared" si="3"/>
        <v>2045.5777777777778</v>
      </c>
    </row>
    <row r="13" spans="1:16" x14ac:dyDescent="0.25">
      <c r="A13" s="1">
        <f t="shared" si="4"/>
        <v>43752</v>
      </c>
      <c r="B13" s="3">
        <v>1040</v>
      </c>
      <c r="C13" s="3">
        <v>200</v>
      </c>
      <c r="D13" s="3">
        <v>60</v>
      </c>
      <c r="E13" s="3">
        <f t="shared" si="6"/>
        <v>315</v>
      </c>
      <c r="F13" s="11">
        <v>16</v>
      </c>
      <c r="G13" s="11">
        <f t="shared" si="7"/>
        <v>6</v>
      </c>
      <c r="H13" s="4">
        <f t="shared" si="0"/>
        <v>56.634920634920633</v>
      </c>
      <c r="I13" s="4">
        <f t="shared" si="1"/>
        <v>3.3650793650793673</v>
      </c>
      <c r="J13" s="4">
        <f t="shared" si="2"/>
        <v>23.555555555555571</v>
      </c>
      <c r="K13" s="9">
        <f t="shared" si="3"/>
        <v>2069.1333333333332</v>
      </c>
    </row>
    <row r="14" spans="1:16" x14ac:dyDescent="0.25">
      <c r="A14" s="1">
        <f t="shared" si="4"/>
        <v>43759</v>
      </c>
      <c r="B14" s="3">
        <v>1040</v>
      </c>
      <c r="C14" s="3">
        <v>200</v>
      </c>
      <c r="D14" s="3">
        <v>65</v>
      </c>
      <c r="E14" s="3">
        <f t="shared" si="6"/>
        <v>315</v>
      </c>
      <c r="F14" s="11">
        <v>16</v>
      </c>
      <c r="G14" s="11">
        <f t="shared" si="7"/>
        <v>6</v>
      </c>
      <c r="H14" s="4">
        <f t="shared" si="0"/>
        <v>56.634920634920633</v>
      </c>
      <c r="I14" s="4">
        <f t="shared" si="1"/>
        <v>8.3650793650793673</v>
      </c>
      <c r="J14" s="4">
        <f t="shared" si="2"/>
        <v>58.555555555555571</v>
      </c>
      <c r="K14" s="9">
        <f t="shared" si="3"/>
        <v>2127.6888888888889</v>
      </c>
    </row>
    <row r="15" spans="1:16" x14ac:dyDescent="0.25">
      <c r="A15" s="1">
        <f t="shared" si="4"/>
        <v>43766</v>
      </c>
      <c r="B15" s="3">
        <v>1040</v>
      </c>
      <c r="C15" s="3">
        <v>200</v>
      </c>
      <c r="D15" s="3">
        <v>65</v>
      </c>
      <c r="E15" s="3">
        <f t="shared" si="6"/>
        <v>315</v>
      </c>
      <c r="F15" s="11">
        <v>16</v>
      </c>
      <c r="G15" s="11">
        <f t="shared" si="7"/>
        <v>6</v>
      </c>
      <c r="H15" s="4">
        <f t="shared" si="0"/>
        <v>56.634920634920633</v>
      </c>
      <c r="I15" s="4">
        <f t="shared" si="1"/>
        <v>8.3650793650793673</v>
      </c>
      <c r="J15" s="4">
        <f t="shared" si="2"/>
        <v>58.555555555555571</v>
      </c>
      <c r="K15" s="9">
        <f t="shared" si="3"/>
        <v>2186.2444444444445</v>
      </c>
    </row>
    <row r="16" spans="1:16" x14ac:dyDescent="0.25">
      <c r="A16" s="1">
        <f t="shared" ref="A16:A21" si="8">A15+7</f>
        <v>43773</v>
      </c>
      <c r="B16" s="3">
        <v>1040</v>
      </c>
      <c r="C16" s="3">
        <f t="shared" si="5"/>
        <v>200</v>
      </c>
      <c r="D16" s="3">
        <v>65</v>
      </c>
      <c r="E16" s="3">
        <v>275</v>
      </c>
      <c r="F16" s="11">
        <v>16</v>
      </c>
      <c r="G16" s="11">
        <f t="shared" si="7"/>
        <v>6</v>
      </c>
      <c r="H16" s="4">
        <f t="shared" si="0"/>
        <v>64.872727272727275</v>
      </c>
      <c r="I16" s="4">
        <f t="shared" ref="I16:I21" si="9">D16-H16</f>
        <v>0.12727272727272521</v>
      </c>
      <c r="J16" s="4">
        <f t="shared" ref="J16:J21" si="10">I16*7</f>
        <v>0.89090909090907644</v>
      </c>
      <c r="K16" s="9">
        <f t="shared" ref="K16:K21" si="11">J16+K15</f>
        <v>2187.1353535353537</v>
      </c>
    </row>
    <row r="17" spans="1:11" x14ac:dyDescent="0.25">
      <c r="A17" s="1">
        <f t="shared" si="8"/>
        <v>43780</v>
      </c>
      <c r="B17" s="3">
        <v>1040</v>
      </c>
      <c r="C17" s="3">
        <f t="shared" si="5"/>
        <v>200</v>
      </c>
      <c r="D17" s="3">
        <v>65</v>
      </c>
      <c r="E17" s="3">
        <f>E16</f>
        <v>275</v>
      </c>
      <c r="F17" s="11">
        <v>16</v>
      </c>
      <c r="G17" s="11">
        <f t="shared" si="7"/>
        <v>6</v>
      </c>
      <c r="H17" s="4">
        <f t="shared" si="0"/>
        <v>64.872727272727275</v>
      </c>
      <c r="I17" s="4">
        <f t="shared" si="9"/>
        <v>0.12727272727272521</v>
      </c>
      <c r="J17" s="4">
        <f t="shared" si="10"/>
        <v>0.89090909090907644</v>
      </c>
      <c r="K17" s="9">
        <f t="shared" si="11"/>
        <v>2188.0262626262629</v>
      </c>
    </row>
    <row r="18" spans="1:11" x14ac:dyDescent="0.25">
      <c r="A18" s="1">
        <f t="shared" si="8"/>
        <v>43787</v>
      </c>
      <c r="B18" s="3">
        <v>1040</v>
      </c>
      <c r="C18" s="3">
        <f t="shared" si="5"/>
        <v>200</v>
      </c>
      <c r="D18" s="3">
        <v>65</v>
      </c>
      <c r="E18" s="3">
        <f t="shared" ref="E18:E21" si="12">E17</f>
        <v>275</v>
      </c>
      <c r="F18" s="11">
        <v>16</v>
      </c>
      <c r="G18" s="11">
        <f t="shared" si="7"/>
        <v>6</v>
      </c>
      <c r="H18" s="4">
        <f t="shared" si="0"/>
        <v>64.872727272727275</v>
      </c>
      <c r="I18" s="4">
        <f t="shared" si="9"/>
        <v>0.12727272727272521</v>
      </c>
      <c r="J18" s="4">
        <f t="shared" si="10"/>
        <v>0.89090909090907644</v>
      </c>
      <c r="K18" s="9">
        <f t="shared" si="11"/>
        <v>2188.9171717171721</v>
      </c>
    </row>
    <row r="19" spans="1:11" x14ac:dyDescent="0.25">
      <c r="A19" s="1">
        <f t="shared" si="8"/>
        <v>43794</v>
      </c>
      <c r="B19" s="3">
        <v>1040</v>
      </c>
      <c r="C19" s="3">
        <f t="shared" si="5"/>
        <v>200</v>
      </c>
      <c r="D19" s="3">
        <v>65</v>
      </c>
      <c r="E19" s="3">
        <f t="shared" si="12"/>
        <v>275</v>
      </c>
      <c r="F19" s="11">
        <v>16</v>
      </c>
      <c r="G19" s="11">
        <f t="shared" si="7"/>
        <v>6</v>
      </c>
      <c r="H19" s="4">
        <f t="shared" si="0"/>
        <v>64.872727272727275</v>
      </c>
      <c r="I19" s="4">
        <f t="shared" si="9"/>
        <v>0.12727272727272521</v>
      </c>
      <c r="J19" s="4">
        <f t="shared" si="10"/>
        <v>0.89090909090907644</v>
      </c>
      <c r="K19" s="9">
        <f t="shared" si="11"/>
        <v>2189.8080808080813</v>
      </c>
    </row>
    <row r="20" spans="1:11" x14ac:dyDescent="0.25">
      <c r="A20" s="1">
        <f t="shared" si="8"/>
        <v>43801</v>
      </c>
      <c r="B20" s="3">
        <v>1040</v>
      </c>
      <c r="C20" s="3">
        <f t="shared" ref="C20:C21" si="13">C19</f>
        <v>200</v>
      </c>
      <c r="D20" s="3">
        <v>65</v>
      </c>
      <c r="E20" s="3">
        <f t="shared" si="12"/>
        <v>275</v>
      </c>
      <c r="F20" s="11">
        <v>16</v>
      </c>
      <c r="G20" s="11">
        <f t="shared" si="7"/>
        <v>6</v>
      </c>
      <c r="H20" s="4">
        <f t="shared" si="0"/>
        <v>64.872727272727275</v>
      </c>
      <c r="I20" s="4">
        <f t="shared" si="9"/>
        <v>0.12727272727272521</v>
      </c>
      <c r="J20" s="4">
        <f t="shared" si="10"/>
        <v>0.89090909090907644</v>
      </c>
      <c r="K20" s="9">
        <f t="shared" si="11"/>
        <v>2190.6989898989905</v>
      </c>
    </row>
    <row r="21" spans="1:11" x14ac:dyDescent="0.25">
      <c r="A21" s="1">
        <f t="shared" si="8"/>
        <v>43808</v>
      </c>
      <c r="B21" s="3">
        <v>1040</v>
      </c>
      <c r="C21" s="3">
        <f t="shared" si="13"/>
        <v>200</v>
      </c>
      <c r="D21" s="3">
        <v>65</v>
      </c>
      <c r="E21" s="3">
        <f t="shared" si="12"/>
        <v>275</v>
      </c>
      <c r="F21" s="11">
        <v>16</v>
      </c>
      <c r="G21" s="11">
        <f t="shared" si="7"/>
        <v>6</v>
      </c>
      <c r="H21" s="4">
        <f t="shared" si="0"/>
        <v>64.872727272727275</v>
      </c>
      <c r="I21" s="4">
        <f t="shared" si="9"/>
        <v>0.12727272727272521</v>
      </c>
      <c r="J21" s="4">
        <f t="shared" si="10"/>
        <v>0.89090909090907644</v>
      </c>
      <c r="K21" s="9">
        <f t="shared" si="11"/>
        <v>2191.5898989898997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CC92F-6A6A-421C-A325-CD2677EAC826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5"/>
  <sheetViews>
    <sheetView workbookViewId="0">
      <pane ySplit="1" topLeftCell="A2" activePane="bottomLeft" state="frozen"/>
      <selection pane="bottomLeft" activeCell="I7" sqref="I7"/>
    </sheetView>
  </sheetViews>
  <sheetFormatPr defaultRowHeight="15" x14ac:dyDescent="0.25"/>
  <cols>
    <col min="1" max="1" width="8.7109375" customWidth="1"/>
    <col min="2" max="10" width="8.7109375" style="2" customWidth="1"/>
    <col min="11" max="11" width="9.140625" style="2"/>
  </cols>
  <sheetData>
    <row r="1" spans="1:15" ht="30" x14ac:dyDescent="0.25">
      <c r="A1" s="5" t="s">
        <v>0</v>
      </c>
      <c r="B1" s="6" t="s">
        <v>1</v>
      </c>
      <c r="C1" s="6" t="s">
        <v>2</v>
      </c>
      <c r="D1" s="6" t="s">
        <v>5</v>
      </c>
      <c r="E1" s="6" t="s">
        <v>3</v>
      </c>
      <c r="F1" s="6" t="s">
        <v>4</v>
      </c>
      <c r="G1" s="6" t="s">
        <v>6</v>
      </c>
      <c r="H1" s="6" t="s">
        <v>7</v>
      </c>
      <c r="I1" s="6" t="s">
        <v>8</v>
      </c>
      <c r="J1" s="6" t="s">
        <v>15</v>
      </c>
      <c r="K1" s="3">
        <v>2245</v>
      </c>
      <c r="L1" s="10">
        <v>40</v>
      </c>
      <c r="M1" s="12" t="s">
        <v>9</v>
      </c>
      <c r="N1" s="13" t="s">
        <v>10</v>
      </c>
      <c r="O1" s="14" t="s">
        <v>11</v>
      </c>
    </row>
    <row r="2" spans="1:15" x14ac:dyDescent="0.25">
      <c r="A2" s="7">
        <v>43675</v>
      </c>
      <c r="B2" s="3">
        <v>572</v>
      </c>
      <c r="C2" s="3">
        <v>15</v>
      </c>
      <c r="D2" s="3">
        <v>315</v>
      </c>
      <c r="E2" s="8">
        <f>F2*D2/B2</f>
        <v>11.407342657342657</v>
      </c>
      <c r="F2" s="4">
        <f>C2-G2</f>
        <v>20.714285714285715</v>
      </c>
      <c r="G2" s="4">
        <f>H2/7</f>
        <v>-5.7142857142857144</v>
      </c>
      <c r="H2" s="4">
        <f>I2-K1</f>
        <v>-40</v>
      </c>
      <c r="I2" s="10">
        <f>K1-$L$1</f>
        <v>2205</v>
      </c>
      <c r="J2" s="19">
        <f>E2*B2</f>
        <v>6525</v>
      </c>
    </row>
    <row r="3" spans="1:15" x14ac:dyDescent="0.25">
      <c r="A3" s="1">
        <f>A2+7</f>
        <v>43682</v>
      </c>
      <c r="B3" s="3">
        <v>660</v>
      </c>
      <c r="C3" s="3">
        <v>15</v>
      </c>
      <c r="D3" s="3">
        <f>D2</f>
        <v>315</v>
      </c>
      <c r="E3" s="8">
        <f>F3*D3/B3</f>
        <v>9.8863636363636367</v>
      </c>
      <c r="F3" s="4">
        <f>C3-G3</f>
        <v>20.714285714285715</v>
      </c>
      <c r="G3" s="4">
        <f>H3/7</f>
        <v>-5.7142857142857144</v>
      </c>
      <c r="H3" s="4">
        <f>I3-I2</f>
        <v>-40</v>
      </c>
      <c r="I3" s="10">
        <f>I2-$L$1</f>
        <v>2165</v>
      </c>
      <c r="J3" s="19">
        <f t="shared" ref="J3:J21" si="0">E3*B3</f>
        <v>6525</v>
      </c>
    </row>
    <row r="4" spans="1:15" x14ac:dyDescent="0.25">
      <c r="A4" s="1">
        <f t="shared" ref="A4:A15" si="1">A3+7</f>
        <v>43689</v>
      </c>
      <c r="B4" s="3">
        <v>760</v>
      </c>
      <c r="C4" s="3">
        <v>20</v>
      </c>
      <c r="D4" s="3">
        <f t="shared" ref="D4:D16" si="2">D3</f>
        <v>315</v>
      </c>
      <c r="E4" s="8">
        <f t="shared" ref="E4:E15" si="3">F4*D4/B4</f>
        <v>10.657894736842104</v>
      </c>
      <c r="F4" s="4">
        <f t="shared" ref="F4:F15" si="4">C4-G4</f>
        <v>25.714285714285715</v>
      </c>
      <c r="G4" s="4">
        <f t="shared" ref="G4:G21" si="5">H4/7</f>
        <v>-5.7142857142857144</v>
      </c>
      <c r="H4" s="4">
        <f t="shared" ref="H4:H21" si="6">I4-I3</f>
        <v>-40</v>
      </c>
      <c r="I4" s="10">
        <f t="shared" ref="I4:I16" si="7">I3-$L$1</f>
        <v>2125</v>
      </c>
      <c r="J4" s="19">
        <f t="shared" si="0"/>
        <v>8099.9999999999991</v>
      </c>
    </row>
    <row r="5" spans="1:15" x14ac:dyDescent="0.25">
      <c r="A5" s="1">
        <f t="shared" si="1"/>
        <v>43696</v>
      </c>
      <c r="B5" s="3">
        <v>850</v>
      </c>
      <c r="C5" s="3">
        <v>25</v>
      </c>
      <c r="D5" s="3">
        <f t="shared" si="2"/>
        <v>315</v>
      </c>
      <c r="E5" s="8">
        <f t="shared" si="3"/>
        <v>11.382352941176471</v>
      </c>
      <c r="F5" s="4">
        <f t="shared" si="4"/>
        <v>30.714285714285715</v>
      </c>
      <c r="G5" s="4">
        <f t="shared" si="5"/>
        <v>-5.7142857142857144</v>
      </c>
      <c r="H5" s="4">
        <f t="shared" si="6"/>
        <v>-40</v>
      </c>
      <c r="I5" s="10">
        <f t="shared" si="7"/>
        <v>2085</v>
      </c>
      <c r="J5" s="19">
        <f t="shared" si="0"/>
        <v>9675</v>
      </c>
    </row>
    <row r="6" spans="1:15" x14ac:dyDescent="0.25">
      <c r="A6" s="1">
        <f t="shared" si="1"/>
        <v>43703</v>
      </c>
      <c r="B6" s="3">
        <v>950</v>
      </c>
      <c r="C6" s="3">
        <v>30</v>
      </c>
      <c r="D6" s="3">
        <f t="shared" si="2"/>
        <v>315</v>
      </c>
      <c r="E6" s="8">
        <f t="shared" si="3"/>
        <v>11.842105263157896</v>
      </c>
      <c r="F6" s="4">
        <f t="shared" si="4"/>
        <v>35.714285714285715</v>
      </c>
      <c r="G6" s="4">
        <f t="shared" si="5"/>
        <v>-5.7142857142857144</v>
      </c>
      <c r="H6" s="4">
        <f t="shared" si="6"/>
        <v>-40</v>
      </c>
      <c r="I6" s="10">
        <f t="shared" si="7"/>
        <v>2045</v>
      </c>
      <c r="J6" s="19">
        <f t="shared" si="0"/>
        <v>11250</v>
      </c>
    </row>
    <row r="7" spans="1:15" x14ac:dyDescent="0.25">
      <c r="A7" s="1">
        <f t="shared" si="1"/>
        <v>43710</v>
      </c>
      <c r="B7" s="3">
        <v>1040</v>
      </c>
      <c r="C7" s="3">
        <v>35</v>
      </c>
      <c r="D7" s="3">
        <f t="shared" si="2"/>
        <v>315</v>
      </c>
      <c r="E7" s="8">
        <f t="shared" si="3"/>
        <v>12.33173076923077</v>
      </c>
      <c r="F7" s="4">
        <f t="shared" si="4"/>
        <v>40.714285714285715</v>
      </c>
      <c r="G7" s="4">
        <f t="shared" si="5"/>
        <v>-5.7142857142857144</v>
      </c>
      <c r="H7" s="4">
        <f t="shared" si="6"/>
        <v>-40</v>
      </c>
      <c r="I7" s="10">
        <f t="shared" si="7"/>
        <v>2005</v>
      </c>
      <c r="J7" s="19">
        <f t="shared" si="0"/>
        <v>12825</v>
      </c>
    </row>
    <row r="8" spans="1:15" x14ac:dyDescent="0.25">
      <c r="A8" s="1">
        <f t="shared" si="1"/>
        <v>43717</v>
      </c>
      <c r="B8" s="3">
        <v>1040</v>
      </c>
      <c r="C8" s="3">
        <v>40</v>
      </c>
      <c r="D8" s="3">
        <f t="shared" si="2"/>
        <v>315</v>
      </c>
      <c r="E8" s="8">
        <f t="shared" si="3"/>
        <v>13.846153846153847</v>
      </c>
      <c r="F8" s="4">
        <f t="shared" si="4"/>
        <v>45.714285714285715</v>
      </c>
      <c r="G8" s="4">
        <f t="shared" si="5"/>
        <v>-5.7142857142857144</v>
      </c>
      <c r="H8" s="4">
        <f t="shared" si="6"/>
        <v>-40</v>
      </c>
      <c r="I8" s="10">
        <f t="shared" si="7"/>
        <v>1965</v>
      </c>
      <c r="J8" s="19">
        <f t="shared" si="0"/>
        <v>14400</v>
      </c>
    </row>
    <row r="9" spans="1:15" x14ac:dyDescent="0.25">
      <c r="A9" s="1">
        <f t="shared" si="1"/>
        <v>43724</v>
      </c>
      <c r="B9" s="3">
        <v>1040</v>
      </c>
      <c r="C9" s="3">
        <v>45</v>
      </c>
      <c r="D9" s="3">
        <f t="shared" si="2"/>
        <v>315</v>
      </c>
      <c r="E9" s="8">
        <f t="shared" si="3"/>
        <v>15.360576923076923</v>
      </c>
      <c r="F9" s="4">
        <f t="shared" si="4"/>
        <v>50.714285714285715</v>
      </c>
      <c r="G9" s="4">
        <f t="shared" si="5"/>
        <v>-5.7142857142857144</v>
      </c>
      <c r="H9" s="4">
        <f t="shared" si="6"/>
        <v>-40</v>
      </c>
      <c r="I9" s="10">
        <f t="shared" si="7"/>
        <v>1925</v>
      </c>
      <c r="J9" s="19">
        <f t="shared" si="0"/>
        <v>15975</v>
      </c>
    </row>
    <row r="10" spans="1:15" x14ac:dyDescent="0.25">
      <c r="A10" s="1">
        <f t="shared" si="1"/>
        <v>43731</v>
      </c>
      <c r="B10" s="3">
        <v>1040</v>
      </c>
      <c r="C10" s="3">
        <v>50</v>
      </c>
      <c r="D10" s="3">
        <f t="shared" si="2"/>
        <v>315</v>
      </c>
      <c r="E10" s="8">
        <f t="shared" si="3"/>
        <v>16.875</v>
      </c>
      <c r="F10" s="4">
        <f t="shared" si="4"/>
        <v>55.714285714285715</v>
      </c>
      <c r="G10" s="4">
        <f t="shared" si="5"/>
        <v>-5.7142857142857144</v>
      </c>
      <c r="H10" s="4">
        <f t="shared" si="6"/>
        <v>-40</v>
      </c>
      <c r="I10" s="10">
        <f t="shared" si="7"/>
        <v>1885</v>
      </c>
      <c r="J10" s="19">
        <f t="shared" si="0"/>
        <v>17550</v>
      </c>
    </row>
    <row r="11" spans="1:15" x14ac:dyDescent="0.25">
      <c r="A11" s="1">
        <f t="shared" si="1"/>
        <v>43738</v>
      </c>
      <c r="B11" s="3">
        <v>1040</v>
      </c>
      <c r="C11" s="3">
        <v>55</v>
      </c>
      <c r="D11" s="3">
        <f t="shared" si="2"/>
        <v>315</v>
      </c>
      <c r="E11" s="8">
        <f t="shared" si="3"/>
        <v>18.389423076923077</v>
      </c>
      <c r="F11" s="4">
        <f t="shared" si="4"/>
        <v>60.714285714285715</v>
      </c>
      <c r="G11" s="4">
        <f t="shared" si="5"/>
        <v>-5.7142857142857144</v>
      </c>
      <c r="H11" s="4">
        <f t="shared" si="6"/>
        <v>-40</v>
      </c>
      <c r="I11" s="10">
        <f t="shared" si="7"/>
        <v>1845</v>
      </c>
      <c r="J11" s="19">
        <f t="shared" si="0"/>
        <v>19125</v>
      </c>
    </row>
    <row r="12" spans="1:15" x14ac:dyDescent="0.25">
      <c r="A12" s="1">
        <f t="shared" si="1"/>
        <v>43745</v>
      </c>
      <c r="B12" s="3">
        <v>1040</v>
      </c>
      <c r="C12" s="3">
        <v>55</v>
      </c>
      <c r="D12" s="3">
        <f t="shared" si="2"/>
        <v>315</v>
      </c>
      <c r="E12" s="8">
        <f t="shared" si="3"/>
        <v>18.389423076923077</v>
      </c>
      <c r="F12" s="4">
        <f t="shared" si="4"/>
        <v>60.714285714285715</v>
      </c>
      <c r="G12" s="4">
        <f t="shared" si="5"/>
        <v>-5.7142857142857144</v>
      </c>
      <c r="H12" s="4">
        <f t="shared" si="6"/>
        <v>-40</v>
      </c>
      <c r="I12" s="10">
        <f t="shared" si="7"/>
        <v>1805</v>
      </c>
      <c r="J12" s="19">
        <f t="shared" si="0"/>
        <v>19125</v>
      </c>
    </row>
    <row r="13" spans="1:15" x14ac:dyDescent="0.25">
      <c r="A13" s="1">
        <f t="shared" si="1"/>
        <v>43752</v>
      </c>
      <c r="B13" s="3">
        <v>1040</v>
      </c>
      <c r="C13" s="3">
        <v>60</v>
      </c>
      <c r="D13" s="3">
        <f t="shared" si="2"/>
        <v>315</v>
      </c>
      <c r="E13" s="8">
        <f t="shared" si="3"/>
        <v>19.90384615384615</v>
      </c>
      <c r="F13" s="4">
        <f t="shared" si="4"/>
        <v>65.714285714285708</v>
      </c>
      <c r="G13" s="4">
        <f t="shared" si="5"/>
        <v>-5.7142857142857144</v>
      </c>
      <c r="H13" s="4">
        <f t="shared" si="6"/>
        <v>-40</v>
      </c>
      <c r="I13" s="10">
        <f t="shared" si="7"/>
        <v>1765</v>
      </c>
      <c r="J13" s="19">
        <f t="shared" si="0"/>
        <v>20699.999999999996</v>
      </c>
    </row>
    <row r="14" spans="1:15" x14ac:dyDescent="0.25">
      <c r="A14" s="1">
        <f t="shared" si="1"/>
        <v>43759</v>
      </c>
      <c r="B14" s="3">
        <v>1040</v>
      </c>
      <c r="C14" s="3">
        <v>65</v>
      </c>
      <c r="D14" s="3">
        <f t="shared" si="2"/>
        <v>315</v>
      </c>
      <c r="E14" s="8">
        <f t="shared" si="3"/>
        <v>21.418269230769226</v>
      </c>
      <c r="F14" s="4">
        <f t="shared" si="4"/>
        <v>70.714285714285708</v>
      </c>
      <c r="G14" s="4">
        <f t="shared" si="5"/>
        <v>-5.7142857142857144</v>
      </c>
      <c r="H14" s="4">
        <f t="shared" si="6"/>
        <v>-40</v>
      </c>
      <c r="I14" s="10">
        <f t="shared" si="7"/>
        <v>1725</v>
      </c>
      <c r="J14" s="19">
        <f t="shared" si="0"/>
        <v>22274.999999999996</v>
      </c>
    </row>
    <row r="15" spans="1:15" x14ac:dyDescent="0.25">
      <c r="A15" s="1">
        <f t="shared" si="1"/>
        <v>43766</v>
      </c>
      <c r="B15" s="3">
        <v>1040</v>
      </c>
      <c r="C15" s="3">
        <v>65</v>
      </c>
      <c r="D15" s="3">
        <f t="shared" si="2"/>
        <v>315</v>
      </c>
      <c r="E15" s="8">
        <f t="shared" si="3"/>
        <v>21.418269230769226</v>
      </c>
      <c r="F15" s="4">
        <f t="shared" si="4"/>
        <v>70.714285714285708</v>
      </c>
      <c r="G15" s="4">
        <f t="shared" si="5"/>
        <v>-5.7142857142857144</v>
      </c>
      <c r="H15" s="4">
        <f t="shared" si="6"/>
        <v>-40</v>
      </c>
      <c r="I15" s="10">
        <f t="shared" si="7"/>
        <v>1685</v>
      </c>
      <c r="J15" s="19">
        <f t="shared" si="0"/>
        <v>22274.999999999996</v>
      </c>
    </row>
    <row r="16" spans="1:15" x14ac:dyDescent="0.25">
      <c r="A16" s="1">
        <f t="shared" ref="A16:A21" si="8">A15+7</f>
        <v>43773</v>
      </c>
      <c r="B16" s="3">
        <v>1040</v>
      </c>
      <c r="C16" s="3">
        <v>65</v>
      </c>
      <c r="D16" s="3">
        <f t="shared" si="2"/>
        <v>315</v>
      </c>
      <c r="E16" s="8">
        <f t="shared" ref="E16:E21" si="9">F16*D16/B16</f>
        <v>21.418269230769226</v>
      </c>
      <c r="F16" s="4">
        <f t="shared" ref="F16:F21" si="10">C16-G16</f>
        <v>70.714285714285708</v>
      </c>
      <c r="G16" s="4">
        <f t="shared" si="5"/>
        <v>-5.7142857142857144</v>
      </c>
      <c r="H16" s="4">
        <f t="shared" si="6"/>
        <v>-40</v>
      </c>
      <c r="I16" s="10">
        <f t="shared" si="7"/>
        <v>1645</v>
      </c>
      <c r="J16" s="19">
        <f t="shared" si="0"/>
        <v>22274.999999999996</v>
      </c>
    </row>
    <row r="17" spans="1:10" x14ac:dyDescent="0.25">
      <c r="A17" s="1">
        <f t="shared" si="8"/>
        <v>43780</v>
      </c>
      <c r="B17" s="3">
        <v>1040</v>
      </c>
      <c r="C17" s="3">
        <v>65</v>
      </c>
      <c r="D17" s="3">
        <f>D16</f>
        <v>315</v>
      </c>
      <c r="E17" s="8">
        <f t="shared" si="9"/>
        <v>2.1634615384615392</v>
      </c>
      <c r="F17" s="4">
        <f t="shared" si="10"/>
        <v>7.1428571428571459</v>
      </c>
      <c r="G17" s="4">
        <f t="shared" si="5"/>
        <v>57.857142857142854</v>
      </c>
      <c r="H17" s="4">
        <f t="shared" si="6"/>
        <v>405</v>
      </c>
      <c r="I17" s="10">
        <v>2050</v>
      </c>
      <c r="J17" s="19">
        <f t="shared" si="0"/>
        <v>2250.0000000000009</v>
      </c>
    </row>
    <row r="18" spans="1:10" x14ac:dyDescent="0.25">
      <c r="A18" s="1">
        <f t="shared" si="8"/>
        <v>43787</v>
      </c>
      <c r="B18" s="3">
        <v>1040</v>
      </c>
      <c r="C18" s="3">
        <v>65</v>
      </c>
      <c r="D18" s="3">
        <f t="shared" ref="D18:D21" si="11">D17</f>
        <v>315</v>
      </c>
      <c r="E18" s="8">
        <f t="shared" si="9"/>
        <v>17.52403846153846</v>
      </c>
      <c r="F18" s="4">
        <f t="shared" si="10"/>
        <v>57.857142857142854</v>
      </c>
      <c r="G18" s="4">
        <f t="shared" si="5"/>
        <v>7.1428571428571432</v>
      </c>
      <c r="H18" s="4">
        <f t="shared" si="6"/>
        <v>50</v>
      </c>
      <c r="I18" s="10">
        <v>2100</v>
      </c>
      <c r="J18" s="19">
        <f t="shared" si="0"/>
        <v>18225</v>
      </c>
    </row>
    <row r="19" spans="1:10" x14ac:dyDescent="0.25">
      <c r="A19" s="1">
        <f t="shared" si="8"/>
        <v>43794</v>
      </c>
      <c r="B19" s="3">
        <v>1040</v>
      </c>
      <c r="C19" s="3">
        <v>65</v>
      </c>
      <c r="D19" s="3">
        <f t="shared" si="11"/>
        <v>315</v>
      </c>
      <c r="E19" s="8">
        <f t="shared" si="9"/>
        <v>17.52403846153846</v>
      </c>
      <c r="F19" s="4">
        <f t="shared" si="10"/>
        <v>57.857142857142854</v>
      </c>
      <c r="G19" s="4">
        <f t="shared" si="5"/>
        <v>7.1428571428571432</v>
      </c>
      <c r="H19" s="4">
        <f t="shared" si="6"/>
        <v>50</v>
      </c>
      <c r="I19" s="10">
        <v>2150</v>
      </c>
      <c r="J19" s="19">
        <f t="shared" si="0"/>
        <v>18225</v>
      </c>
    </row>
    <row r="20" spans="1:10" x14ac:dyDescent="0.25">
      <c r="A20" s="1">
        <f t="shared" si="8"/>
        <v>43801</v>
      </c>
      <c r="B20" s="3">
        <v>1040</v>
      </c>
      <c r="C20" s="3">
        <v>65</v>
      </c>
      <c r="D20" s="3">
        <f t="shared" si="11"/>
        <v>315</v>
      </c>
      <c r="E20" s="8">
        <f t="shared" si="9"/>
        <v>17.52403846153846</v>
      </c>
      <c r="F20" s="4">
        <f t="shared" si="10"/>
        <v>57.857142857142854</v>
      </c>
      <c r="G20" s="4">
        <f t="shared" si="5"/>
        <v>7.1428571428571432</v>
      </c>
      <c r="H20" s="4">
        <f t="shared" si="6"/>
        <v>50</v>
      </c>
      <c r="I20" s="10">
        <v>2200</v>
      </c>
      <c r="J20" s="19">
        <f t="shared" si="0"/>
        <v>18225</v>
      </c>
    </row>
    <row r="21" spans="1:10" x14ac:dyDescent="0.25">
      <c r="A21" s="1">
        <f t="shared" si="8"/>
        <v>43808</v>
      </c>
      <c r="B21" s="3">
        <v>1040</v>
      </c>
      <c r="C21" s="3">
        <v>65</v>
      </c>
      <c r="D21" s="3">
        <f t="shared" si="11"/>
        <v>315</v>
      </c>
      <c r="E21" s="8">
        <f t="shared" si="9"/>
        <v>17.52403846153846</v>
      </c>
      <c r="F21" s="4">
        <f t="shared" si="10"/>
        <v>57.857142857142854</v>
      </c>
      <c r="G21" s="4">
        <f t="shared" si="5"/>
        <v>7.1428571428571432</v>
      </c>
      <c r="H21" s="4">
        <f t="shared" si="6"/>
        <v>50</v>
      </c>
      <c r="I21" s="10">
        <v>2250</v>
      </c>
      <c r="J21" s="19">
        <f t="shared" si="0"/>
        <v>18225</v>
      </c>
    </row>
    <row r="24" spans="1:10" x14ac:dyDescent="0.25">
      <c r="I24" s="4">
        <f>I6-I16</f>
        <v>400</v>
      </c>
      <c r="J24" s="4"/>
    </row>
    <row r="25" spans="1:10" x14ac:dyDescent="0.25">
      <c r="I25" s="2">
        <f>I24/14</f>
        <v>28.571428571428573</v>
      </c>
    </row>
  </sheetData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1"/>
  <sheetViews>
    <sheetView workbookViewId="0">
      <selection activeCell="D1" sqref="D1"/>
    </sheetView>
  </sheetViews>
  <sheetFormatPr defaultRowHeight="15" x14ac:dyDescent="0.25"/>
  <cols>
    <col min="6" max="6" width="8.7109375" style="2" customWidth="1"/>
  </cols>
  <sheetData>
    <row r="1" spans="1:13" x14ac:dyDescent="0.25">
      <c r="A1" s="5" t="s">
        <v>0</v>
      </c>
      <c r="B1" s="6" t="s">
        <v>12</v>
      </c>
      <c r="C1" s="6" t="s">
        <v>13</v>
      </c>
      <c r="D1" s="6" t="s">
        <v>5</v>
      </c>
      <c r="F1" s="6" t="s">
        <v>8</v>
      </c>
      <c r="G1" s="6" t="s">
        <v>14</v>
      </c>
      <c r="H1" s="6"/>
      <c r="I1" s="15"/>
      <c r="J1" s="15"/>
      <c r="L1" s="15"/>
      <c r="M1" s="15"/>
    </row>
    <row r="2" spans="1:13" x14ac:dyDescent="0.25">
      <c r="A2" s="7">
        <v>43647</v>
      </c>
      <c r="B2" s="3">
        <v>65</v>
      </c>
      <c r="C2" s="18">
        <f>D2/B2</f>
        <v>3</v>
      </c>
      <c r="D2" s="3">
        <v>195</v>
      </c>
      <c r="F2" s="10">
        <f>'Kg per Cow'!I2</f>
        <v>2205</v>
      </c>
      <c r="G2" s="3">
        <f>'Kg per Cow'!C2</f>
        <v>15</v>
      </c>
    </row>
    <row r="3" spans="1:13" x14ac:dyDescent="0.25">
      <c r="A3" s="1">
        <f>A2+7</f>
        <v>43654</v>
      </c>
      <c r="B3" s="3">
        <f>B2-4</f>
        <v>61</v>
      </c>
      <c r="C3" s="18">
        <f t="shared" ref="C3:C21" si="0">D3/B3</f>
        <v>3.1967213114754101</v>
      </c>
      <c r="D3" s="3">
        <v>195</v>
      </c>
      <c r="F3" s="10">
        <f>'Kg per Cow'!I3</f>
        <v>2165</v>
      </c>
      <c r="G3" s="3">
        <f>'Kg per Cow'!C3</f>
        <v>15</v>
      </c>
      <c r="L3" s="17"/>
      <c r="M3" s="16"/>
    </row>
    <row r="4" spans="1:13" x14ac:dyDescent="0.25">
      <c r="A4" s="1">
        <f t="shared" ref="A4:A21" si="1">A3+7</f>
        <v>43661</v>
      </c>
      <c r="B4" s="3">
        <f t="shared" ref="B4:B13" si="2">B3-4</f>
        <v>57</v>
      </c>
      <c r="C4" s="18">
        <f t="shared" si="0"/>
        <v>3.4210526315789473</v>
      </c>
      <c r="D4" s="3">
        <v>195</v>
      </c>
      <c r="F4" s="10">
        <f>'Kg per Cow'!I4</f>
        <v>2125</v>
      </c>
      <c r="G4" s="3">
        <f>'Kg per Cow'!C4</f>
        <v>20</v>
      </c>
      <c r="L4" s="17"/>
      <c r="M4" s="16"/>
    </row>
    <row r="5" spans="1:13" x14ac:dyDescent="0.25">
      <c r="A5" s="1">
        <f t="shared" si="1"/>
        <v>43668</v>
      </c>
      <c r="B5" s="3">
        <f t="shared" si="2"/>
        <v>53</v>
      </c>
      <c r="C5" s="18">
        <f t="shared" si="0"/>
        <v>3.6792452830188678</v>
      </c>
      <c r="D5" s="3">
        <v>195</v>
      </c>
      <c r="F5" s="10">
        <f>'Kg per Cow'!I5</f>
        <v>2085</v>
      </c>
      <c r="G5" s="3">
        <f>'Kg per Cow'!C5</f>
        <v>25</v>
      </c>
      <c r="L5" s="17"/>
      <c r="M5" s="16"/>
    </row>
    <row r="6" spans="1:13" x14ac:dyDescent="0.25">
      <c r="A6" s="1">
        <f t="shared" si="1"/>
        <v>43675</v>
      </c>
      <c r="B6" s="3">
        <f t="shared" si="2"/>
        <v>49</v>
      </c>
      <c r="C6" s="18">
        <f t="shared" si="0"/>
        <v>3.9795918367346941</v>
      </c>
      <c r="D6" s="3">
        <v>195</v>
      </c>
      <c r="F6" s="10">
        <f>'Kg per Cow'!I6</f>
        <v>2045</v>
      </c>
      <c r="G6" s="3">
        <f>'Kg per Cow'!C6</f>
        <v>30</v>
      </c>
      <c r="L6" s="17"/>
      <c r="M6" s="16"/>
    </row>
    <row r="7" spans="1:13" x14ac:dyDescent="0.25">
      <c r="A7" s="1">
        <f t="shared" si="1"/>
        <v>43682</v>
      </c>
      <c r="B7" s="3">
        <f t="shared" si="2"/>
        <v>45</v>
      </c>
      <c r="C7" s="18">
        <f t="shared" si="0"/>
        <v>4.5333333333333332</v>
      </c>
      <c r="D7" s="3">
        <v>204</v>
      </c>
      <c r="F7" s="10">
        <f>'Kg per Cow'!I7</f>
        <v>2005</v>
      </c>
      <c r="G7" s="3">
        <f>'Kg per Cow'!C7</f>
        <v>35</v>
      </c>
      <c r="L7" s="17"/>
      <c r="M7" s="16"/>
    </row>
    <row r="8" spans="1:13" x14ac:dyDescent="0.25">
      <c r="A8" s="1">
        <f t="shared" si="1"/>
        <v>43689</v>
      </c>
      <c r="B8" s="3">
        <f t="shared" si="2"/>
        <v>41</v>
      </c>
      <c r="C8" s="18">
        <f t="shared" si="0"/>
        <v>4.975609756097561</v>
      </c>
      <c r="D8" s="3">
        <v>204</v>
      </c>
      <c r="F8" s="10">
        <f>'Kg per Cow'!I8</f>
        <v>1965</v>
      </c>
      <c r="G8" s="3">
        <f>'Kg per Cow'!C8</f>
        <v>40</v>
      </c>
      <c r="L8" s="17"/>
      <c r="M8" s="16"/>
    </row>
    <row r="9" spans="1:13" x14ac:dyDescent="0.25">
      <c r="A9" s="1">
        <f t="shared" si="1"/>
        <v>43696</v>
      </c>
      <c r="B9" s="3">
        <f t="shared" si="2"/>
        <v>37</v>
      </c>
      <c r="C9" s="18">
        <f t="shared" si="0"/>
        <v>5.5135135135135132</v>
      </c>
      <c r="D9" s="3">
        <v>204</v>
      </c>
      <c r="F9" s="10">
        <f>'Kg per Cow'!I9</f>
        <v>1925</v>
      </c>
      <c r="G9" s="3">
        <f>'Kg per Cow'!C9</f>
        <v>45</v>
      </c>
      <c r="L9" s="17"/>
      <c r="M9" s="16"/>
    </row>
    <row r="10" spans="1:13" x14ac:dyDescent="0.25">
      <c r="A10" s="1">
        <f t="shared" si="1"/>
        <v>43703</v>
      </c>
      <c r="B10" s="3">
        <f t="shared" si="2"/>
        <v>33</v>
      </c>
      <c r="C10" s="18">
        <f t="shared" si="0"/>
        <v>6.1818181818181817</v>
      </c>
      <c r="D10" s="3">
        <v>204</v>
      </c>
      <c r="F10" s="10">
        <f>'Kg per Cow'!I10</f>
        <v>1885</v>
      </c>
      <c r="G10" s="3">
        <f>'Kg per Cow'!C10</f>
        <v>50</v>
      </c>
      <c r="L10" s="17"/>
      <c r="M10" s="16"/>
    </row>
    <row r="11" spans="1:13" x14ac:dyDescent="0.25">
      <c r="A11" s="1">
        <f t="shared" si="1"/>
        <v>43710</v>
      </c>
      <c r="B11" s="3">
        <f t="shared" si="2"/>
        <v>29</v>
      </c>
      <c r="C11" s="18">
        <f t="shared" si="0"/>
        <v>7.0344827586206895</v>
      </c>
      <c r="D11" s="3">
        <v>204</v>
      </c>
      <c r="F11" s="10">
        <f>'Kg per Cow'!I11</f>
        <v>1845</v>
      </c>
      <c r="G11" s="3">
        <f>'Kg per Cow'!C11</f>
        <v>55</v>
      </c>
      <c r="L11" s="17"/>
      <c r="M11" s="16"/>
    </row>
    <row r="12" spans="1:13" x14ac:dyDescent="0.25">
      <c r="A12" s="1">
        <f t="shared" si="1"/>
        <v>43717</v>
      </c>
      <c r="B12" s="3">
        <f t="shared" si="2"/>
        <v>25</v>
      </c>
      <c r="C12" s="18">
        <f t="shared" si="0"/>
        <v>8.16</v>
      </c>
      <c r="D12" s="3">
        <v>204</v>
      </c>
      <c r="F12" s="10">
        <f>'Kg per Cow'!I12</f>
        <v>1805</v>
      </c>
      <c r="G12" s="3">
        <f>'Kg per Cow'!C12</f>
        <v>55</v>
      </c>
      <c r="L12" s="17"/>
      <c r="M12" s="16"/>
    </row>
    <row r="13" spans="1:13" x14ac:dyDescent="0.25">
      <c r="A13" s="1">
        <f t="shared" si="1"/>
        <v>43724</v>
      </c>
      <c r="B13" s="3">
        <f t="shared" si="2"/>
        <v>21</v>
      </c>
      <c r="C13" s="18">
        <f t="shared" si="0"/>
        <v>9.9047619047619051</v>
      </c>
      <c r="D13" s="3">
        <v>208</v>
      </c>
      <c r="F13" s="10">
        <f>'Kg per Cow'!I13</f>
        <v>1765</v>
      </c>
      <c r="G13" s="3">
        <f>'Kg per Cow'!C13</f>
        <v>60</v>
      </c>
      <c r="L13" s="17"/>
      <c r="M13" s="16"/>
    </row>
    <row r="14" spans="1:13" x14ac:dyDescent="0.25">
      <c r="A14" s="1">
        <f t="shared" si="1"/>
        <v>43731</v>
      </c>
      <c r="B14" s="3">
        <f t="shared" ref="B14:B21" si="3">B13</f>
        <v>21</v>
      </c>
      <c r="C14" s="18">
        <f t="shared" si="0"/>
        <v>9.9047619047619051</v>
      </c>
      <c r="D14" s="3">
        <f t="shared" ref="D14:D21" si="4">D13</f>
        <v>208</v>
      </c>
      <c r="F14" s="10">
        <f>'Kg per Cow'!I14</f>
        <v>1725</v>
      </c>
      <c r="G14" s="3">
        <f>'Kg per Cow'!C14</f>
        <v>65</v>
      </c>
      <c r="L14" s="17"/>
      <c r="M14" s="16"/>
    </row>
    <row r="15" spans="1:13" x14ac:dyDescent="0.25">
      <c r="A15" s="1">
        <f t="shared" si="1"/>
        <v>43738</v>
      </c>
      <c r="B15" s="3">
        <f t="shared" si="3"/>
        <v>21</v>
      </c>
      <c r="C15" s="18">
        <f t="shared" si="0"/>
        <v>9.9047619047619051</v>
      </c>
      <c r="D15" s="3">
        <f t="shared" si="4"/>
        <v>208</v>
      </c>
      <c r="F15" s="10">
        <f>'Kg per Cow'!I15</f>
        <v>1685</v>
      </c>
      <c r="G15" s="3">
        <f>'Kg per Cow'!C15</f>
        <v>65</v>
      </c>
      <c r="L15" s="17"/>
      <c r="M15" s="16"/>
    </row>
    <row r="16" spans="1:13" x14ac:dyDescent="0.25">
      <c r="A16" s="1">
        <f t="shared" si="1"/>
        <v>43745</v>
      </c>
      <c r="B16" s="3">
        <f t="shared" si="3"/>
        <v>21</v>
      </c>
      <c r="C16" s="18">
        <f t="shared" si="0"/>
        <v>10.238095238095237</v>
      </c>
      <c r="D16" s="3">
        <v>215</v>
      </c>
      <c r="F16" s="10">
        <f>'Kg per Cow'!I16</f>
        <v>1645</v>
      </c>
      <c r="G16" s="3">
        <f>'Kg per Cow'!C16</f>
        <v>65</v>
      </c>
      <c r="L16" s="17"/>
      <c r="M16" s="16"/>
    </row>
    <row r="17" spans="1:13" x14ac:dyDescent="0.25">
      <c r="A17" s="1">
        <f t="shared" si="1"/>
        <v>43752</v>
      </c>
      <c r="B17" s="3">
        <f t="shared" si="3"/>
        <v>21</v>
      </c>
      <c r="C17" s="18">
        <f t="shared" si="0"/>
        <v>10.238095238095237</v>
      </c>
      <c r="D17" s="3">
        <f t="shared" si="4"/>
        <v>215</v>
      </c>
      <c r="F17" s="10">
        <f>'Kg per Cow'!I17</f>
        <v>2050</v>
      </c>
      <c r="G17" s="3">
        <f>'Kg per Cow'!C17</f>
        <v>65</v>
      </c>
      <c r="L17" s="17"/>
      <c r="M17" s="16"/>
    </row>
    <row r="18" spans="1:13" x14ac:dyDescent="0.25">
      <c r="A18" s="1">
        <f t="shared" si="1"/>
        <v>43759</v>
      </c>
      <c r="B18" s="3">
        <f t="shared" si="3"/>
        <v>21</v>
      </c>
      <c r="C18" s="18">
        <f t="shared" si="0"/>
        <v>10.238095238095237</v>
      </c>
      <c r="D18" s="3">
        <f t="shared" si="4"/>
        <v>215</v>
      </c>
      <c r="F18" s="10">
        <f>'Kg per Cow'!I18</f>
        <v>2100</v>
      </c>
      <c r="G18" s="3">
        <f>'Kg per Cow'!C18</f>
        <v>65</v>
      </c>
      <c r="L18" s="17"/>
      <c r="M18" s="16"/>
    </row>
    <row r="19" spans="1:13" x14ac:dyDescent="0.25">
      <c r="A19" s="1">
        <f t="shared" si="1"/>
        <v>43766</v>
      </c>
      <c r="B19" s="3">
        <f t="shared" si="3"/>
        <v>21</v>
      </c>
      <c r="C19" s="18">
        <f t="shared" si="0"/>
        <v>10.238095238095237</v>
      </c>
      <c r="D19" s="3">
        <f t="shared" si="4"/>
        <v>215</v>
      </c>
      <c r="F19" s="10">
        <f>'Kg per Cow'!I19</f>
        <v>2150</v>
      </c>
      <c r="G19" s="3">
        <f>'Kg per Cow'!C19</f>
        <v>65</v>
      </c>
      <c r="L19" s="17"/>
      <c r="M19" s="16"/>
    </row>
    <row r="20" spans="1:13" x14ac:dyDescent="0.25">
      <c r="A20" s="1">
        <f t="shared" si="1"/>
        <v>43773</v>
      </c>
      <c r="B20" s="3">
        <f t="shared" si="3"/>
        <v>21</v>
      </c>
      <c r="C20" s="18">
        <f t="shared" si="0"/>
        <v>10.238095238095237</v>
      </c>
      <c r="D20" s="3">
        <f t="shared" si="4"/>
        <v>215</v>
      </c>
      <c r="F20" s="10">
        <f>'Kg per Cow'!I20</f>
        <v>2200</v>
      </c>
      <c r="G20" s="3">
        <f>'Kg per Cow'!C20</f>
        <v>65</v>
      </c>
      <c r="L20" s="17"/>
      <c r="M20" s="16"/>
    </row>
    <row r="21" spans="1:13" x14ac:dyDescent="0.25">
      <c r="A21" s="1">
        <f t="shared" si="1"/>
        <v>43780</v>
      </c>
      <c r="B21" s="3">
        <f t="shared" si="3"/>
        <v>21</v>
      </c>
      <c r="C21" s="18">
        <f t="shared" si="0"/>
        <v>10.238095238095237</v>
      </c>
      <c r="D21" s="3">
        <f t="shared" si="4"/>
        <v>215</v>
      </c>
      <c r="F21" s="10">
        <f>'Kg per Cow'!I21</f>
        <v>2250</v>
      </c>
      <c r="G21" s="3">
        <f>'Kg per Cow'!C21</f>
        <v>65</v>
      </c>
      <c r="L21" s="17"/>
      <c r="M21" s="16"/>
    </row>
  </sheetData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13853B4712D9448C87073E61B41813" ma:contentTypeVersion="9" ma:contentTypeDescription="Create a new document." ma:contentTypeScope="" ma:versionID="5b68e5b783e1f527310b106c017ffdeb">
  <xsd:schema xmlns:xsd="http://www.w3.org/2001/XMLSchema" xmlns:xs="http://www.w3.org/2001/XMLSchema" xmlns:p="http://schemas.microsoft.com/office/2006/metadata/properties" xmlns:ns2="2a81235b-f356-4a9f-a132-3c1f5de1972d" xmlns:ns3="d39288ad-2759-479b-8016-218da56ae7f2" targetNamespace="http://schemas.microsoft.com/office/2006/metadata/properties" ma:root="true" ma:fieldsID="e044a16f9f7b29938744821c392518d6" ns2:_="" ns3:_="">
    <xsd:import namespace="2a81235b-f356-4a9f-a132-3c1f5de1972d"/>
    <xsd:import namespace="d39288ad-2759-479b-8016-218da56ae7f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MediaServiceMetadata" minOccurs="0"/>
                <xsd:element ref="ns3:MediaServiceFastMetadata" minOccurs="0"/>
                <xsd:element ref="ns2:SharedWithDetails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81235b-f356-4a9f-a132-3c1f5de1972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288ad-2759-479b-8016-218da56ae7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9B0014-F89D-49DC-A429-CCFC71ABA81E}"/>
</file>

<file path=customXml/itemProps2.xml><?xml version="1.0" encoding="utf-8"?>
<ds:datastoreItem xmlns:ds="http://schemas.openxmlformats.org/officeDocument/2006/customXml" ds:itemID="{0784A7CD-6770-4B2B-94F1-C9206257FE04}"/>
</file>

<file path=customXml/itemProps3.xml><?xml version="1.0" encoding="utf-8"?>
<ds:datastoreItem xmlns:ds="http://schemas.openxmlformats.org/officeDocument/2006/customXml" ds:itemID="{9B811527-0F93-4841-B43F-A0DA83586B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 (2)</vt:lpstr>
      <vt:lpstr>Cover</vt:lpstr>
      <vt:lpstr>Sheet1</vt:lpstr>
      <vt:lpstr>Kg per Cow</vt:lpstr>
      <vt:lpstr>Ha per day</vt:lpstr>
    </vt:vector>
  </TitlesOfParts>
  <Company>Proline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van Niekerk</dc:creator>
  <cp:lastModifiedBy>Lloyd Collett</cp:lastModifiedBy>
  <dcterms:created xsi:type="dcterms:W3CDTF">2019-06-07T13:06:52Z</dcterms:created>
  <dcterms:modified xsi:type="dcterms:W3CDTF">2019-07-31T11:36:09Z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0x010100DE13853B4712D9448C87073E61B41813</vt:lpwstr>
  </property>
</Properties>
</file>